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KVB.erz.be.ch\DATA-AKVB\UserHomes\mcss\Z_Systems\Desktop\Bracher\"/>
    </mc:Choice>
  </mc:AlternateContent>
  <bookViews>
    <workbookView xWindow="0" yWindow="0" windowWidth="28800" windowHeight="14100" tabRatio="905"/>
  </bookViews>
  <sheets>
    <sheet name="table récapitulative" sheetId="35" r:id="rId1"/>
    <sheet name="fév." sheetId="36" r:id="rId2"/>
    <sheet name="mars" sheetId="37" r:id="rId3"/>
    <sheet name="avril" sheetId="38" r:id="rId4"/>
    <sheet name="mai" sheetId="39" r:id="rId5"/>
    <sheet name="juin" sheetId="40" r:id="rId6"/>
    <sheet name="juil." sheetId="41" r:id="rId7"/>
    <sheet name="explications" sheetId="42" r:id="rId8"/>
    <sheet name="classification des tâches" sheetId="43" r:id="rId9"/>
    <sheet name="exemple" sheetId="44" r:id="rId10"/>
  </sheets>
  <calcPr calcId="162913"/>
</workbook>
</file>

<file path=xl/calcChain.xml><?xml version="1.0" encoding="utf-8"?>
<calcChain xmlns="http://schemas.openxmlformats.org/spreadsheetml/2006/main">
  <c r="I2" i="35" l="1"/>
  <c r="F3" i="35"/>
  <c r="E3" i="35"/>
  <c r="I5" i="35"/>
  <c r="K5" i="35"/>
  <c r="L5" i="35"/>
  <c r="C8" i="35"/>
  <c r="C10" i="35"/>
  <c r="D11" i="35"/>
  <c r="C17" i="35"/>
  <c r="G21" i="35"/>
  <c r="D22" i="35"/>
  <c r="A1" i="36"/>
  <c r="A4" i="36"/>
  <c r="F4" i="36"/>
  <c r="F37" i="36"/>
  <c r="C21" i="35"/>
  <c r="F5" i="36"/>
  <c r="F6" i="36"/>
  <c r="F7" i="36"/>
  <c r="F8" i="36"/>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A35" i="36"/>
  <c r="E35" i="36"/>
  <c r="E37" i="36"/>
  <c r="B21" i="35"/>
  <c r="A36" i="36"/>
  <c r="F36" i="36"/>
  <c r="I36" i="36"/>
  <c r="I37" i="36"/>
  <c r="F21" i="35"/>
  <c r="J36" i="36"/>
  <c r="G37" i="36"/>
  <c r="D21" i="35"/>
  <c r="H37" i="36"/>
  <c r="E21" i="35"/>
  <c r="J37" i="36"/>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A35" i="37"/>
  <c r="E35" i="37"/>
  <c r="E37" i="37"/>
  <c r="B22" i="35"/>
  <c r="A36" i="37"/>
  <c r="I36" i="37"/>
  <c r="I37" i="37"/>
  <c r="F22" i="35"/>
  <c r="F36" i="37"/>
  <c r="J36" i="37"/>
  <c r="J37" i="37"/>
  <c r="G22" i="35"/>
  <c r="G37" i="37"/>
  <c r="H37" i="37"/>
  <c r="E22" i="35"/>
  <c r="F4" i="38"/>
  <c r="F5" i="38"/>
  <c r="F6" i="38"/>
  <c r="F37" i="38"/>
  <c r="C23" i="35"/>
  <c r="H23" i="35"/>
  <c r="F7" i="38"/>
  <c r="F8" i="38"/>
  <c r="F9" i="38"/>
  <c r="F10" i="38"/>
  <c r="F11" i="38"/>
  <c r="F12" i="38"/>
  <c r="F13" i="38"/>
  <c r="F14" i="38"/>
  <c r="F15" i="38"/>
  <c r="F16" i="38"/>
  <c r="F17" i="38"/>
  <c r="F18" i="38"/>
  <c r="F19" i="38"/>
  <c r="F20" i="38"/>
  <c r="F21" i="38"/>
  <c r="F22" i="38"/>
  <c r="F23" i="38"/>
  <c r="F24" i="38"/>
  <c r="F25" i="38"/>
  <c r="F26" i="38"/>
  <c r="F27" i="38"/>
  <c r="F28" i="38"/>
  <c r="F29" i="38"/>
  <c r="F30" i="38"/>
  <c r="F31" i="38"/>
  <c r="F32" i="38"/>
  <c r="F33" i="38"/>
  <c r="F34" i="38"/>
  <c r="A35" i="38"/>
  <c r="E35" i="38"/>
  <c r="E37" i="38"/>
  <c r="B23" i="35"/>
  <c r="A36" i="38"/>
  <c r="I36" i="38"/>
  <c r="I37" i="38"/>
  <c r="F23" i="35"/>
  <c r="F36" i="38"/>
  <c r="J36" i="38"/>
  <c r="G37" i="38"/>
  <c r="D23" i="35"/>
  <c r="H37" i="38"/>
  <c r="E23" i="35"/>
  <c r="E27" i="35"/>
  <c r="J37" i="38"/>
  <c r="G23" i="35"/>
  <c r="F4" i="39"/>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A35" i="39"/>
  <c r="E35" i="39"/>
  <c r="E37" i="39"/>
  <c r="B24" i="35"/>
  <c r="A36" i="39"/>
  <c r="G37" i="39"/>
  <c r="D24" i="35"/>
  <c r="H37" i="39"/>
  <c r="E24" i="35"/>
  <c r="F4" i="40"/>
  <c r="F5" i="40"/>
  <c r="F6" i="40"/>
  <c r="F7" i="40"/>
  <c r="F8" i="40"/>
  <c r="F9" i="40"/>
  <c r="F10" i="40"/>
  <c r="F11" i="40"/>
  <c r="F12" i="40"/>
  <c r="F13" i="40"/>
  <c r="F14" i="40"/>
  <c r="F15" i="40"/>
  <c r="F16" i="40"/>
  <c r="F17" i="40"/>
  <c r="F18" i="40"/>
  <c r="F19" i="40"/>
  <c r="F20" i="40"/>
  <c r="F21" i="40"/>
  <c r="F22" i="40"/>
  <c r="F23" i="40"/>
  <c r="F24" i="40"/>
  <c r="F25" i="40"/>
  <c r="F26" i="40"/>
  <c r="F27" i="40"/>
  <c r="F28" i="40"/>
  <c r="F29" i="40"/>
  <c r="F30" i="40"/>
  <c r="F31" i="40"/>
  <c r="F32" i="40"/>
  <c r="F33" i="40"/>
  <c r="F34" i="40"/>
  <c r="A35" i="40"/>
  <c r="E35" i="40"/>
  <c r="E37" i="40"/>
  <c r="B25" i="35"/>
  <c r="A36" i="40"/>
  <c r="G37" i="40"/>
  <c r="D25" i="35"/>
  <c r="H37" i="40"/>
  <c r="E25" i="35"/>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A35" i="41"/>
  <c r="E35" i="41"/>
  <c r="E37" i="41"/>
  <c r="B26" i="35"/>
  <c r="A36" i="41"/>
  <c r="J36" i="41"/>
  <c r="J37" i="41"/>
  <c r="G26" i="35"/>
  <c r="I36" i="41"/>
  <c r="I37" i="41"/>
  <c r="F26" i="35"/>
  <c r="G37" i="41"/>
  <c r="D26" i="35"/>
  <c r="H37" i="41"/>
  <c r="E26" i="35"/>
  <c r="G4" i="44"/>
  <c r="G5" i="44"/>
  <c r="G6" i="44"/>
  <c r="G7" i="44"/>
  <c r="G8" i="44"/>
  <c r="G9" i="44"/>
  <c r="G10" i="44"/>
  <c r="G11" i="44"/>
  <c r="G12" i="44"/>
  <c r="G13" i="44"/>
  <c r="G14" i="44"/>
  <c r="G15" i="44"/>
  <c r="G16" i="44"/>
  <c r="G17" i="44"/>
  <c r="G18" i="44"/>
  <c r="G19" i="44"/>
  <c r="G20" i="44"/>
  <c r="G21" i="44"/>
  <c r="G22" i="44"/>
  <c r="G23" i="44"/>
  <c r="G24" i="44"/>
  <c r="G25" i="44"/>
  <c r="G26" i="44"/>
  <c r="G27" i="44"/>
  <c r="G28" i="44"/>
  <c r="G29" i="44"/>
  <c r="G30" i="44"/>
  <c r="G31" i="44"/>
  <c r="G32" i="44"/>
  <c r="G33" i="44"/>
  <c r="G34" i="44"/>
  <c r="F37" i="44"/>
  <c r="G37" i="44"/>
  <c r="H37" i="44"/>
  <c r="I37" i="44"/>
  <c r="J37" i="44"/>
  <c r="K37" i="44"/>
  <c r="H21" i="35"/>
  <c r="F37" i="39"/>
  <c r="C24" i="35"/>
  <c r="H24" i="35"/>
  <c r="F36" i="40"/>
  <c r="F37" i="40"/>
  <c r="C25" i="35"/>
  <c r="H25" i="35"/>
  <c r="I36" i="40"/>
  <c r="I37" i="40"/>
  <c r="F25" i="35"/>
  <c r="J36" i="40"/>
  <c r="J37" i="40"/>
  <c r="G25" i="35"/>
  <c r="F36" i="39"/>
  <c r="I36" i="39"/>
  <c r="I37" i="39"/>
  <c r="F24" i="35"/>
  <c r="J36" i="39"/>
  <c r="J37" i="39"/>
  <c r="G24" i="35"/>
  <c r="G27" i="35"/>
  <c r="E16" i="35"/>
  <c r="D27" i="35"/>
  <c r="F36" i="41"/>
  <c r="F37" i="41"/>
  <c r="C26" i="35"/>
  <c r="H26" i="35"/>
  <c r="F37" i="37"/>
  <c r="C22" i="35"/>
  <c r="H22" i="35"/>
  <c r="A5" i="36"/>
  <c r="B4" i="36"/>
  <c r="C11" i="35"/>
  <c r="D9" i="35"/>
  <c r="B27" i="35"/>
  <c r="E17" i="35"/>
  <c r="D1" i="36"/>
  <c r="A1" i="37"/>
  <c r="F27" i="35"/>
  <c r="E15" i="35"/>
  <c r="J2" i="35"/>
  <c r="G15" i="35"/>
  <c r="C14" i="35"/>
  <c r="C16" i="35"/>
  <c r="C15" i="35"/>
  <c r="B5" i="36"/>
  <c r="A6" i="36"/>
  <c r="C27" i="35"/>
  <c r="A4" i="37"/>
  <c r="A1" i="38"/>
  <c r="A1" i="39"/>
  <c r="A4" i="38"/>
  <c r="E14" i="35"/>
  <c r="D14" i="35"/>
  <c r="G16" i="35"/>
  <c r="G17" i="35"/>
  <c r="H27" i="35"/>
  <c r="B6" i="36"/>
  <c r="A7" i="36"/>
  <c r="C33" i="36"/>
  <c r="A5" i="37"/>
  <c r="B4" i="37"/>
  <c r="D33" i="36"/>
  <c r="A8" i="36"/>
  <c r="B7" i="36"/>
  <c r="B4" i="38"/>
  <c r="A5" i="38"/>
  <c r="B5" i="37"/>
  <c r="A6" i="37"/>
  <c r="D16" i="35"/>
  <c r="D15" i="35"/>
  <c r="A4" i="39"/>
  <c r="A1" i="40"/>
  <c r="A6" i="38"/>
  <c r="B5" i="38"/>
  <c r="A1" i="41"/>
  <c r="A4" i="41"/>
  <c r="A4" i="40"/>
  <c r="B6" i="37"/>
  <c r="A7" i="37"/>
  <c r="B4" i="39"/>
  <c r="A5" i="39"/>
  <c r="A9" i="36"/>
  <c r="B8" i="36"/>
  <c r="A6" i="39"/>
  <c r="B5" i="39"/>
  <c r="A5" i="40"/>
  <c r="B4" i="40"/>
  <c r="A8" i="37"/>
  <c r="B7" i="37"/>
  <c r="A5" i="41"/>
  <c r="B4" i="41"/>
  <c r="B9" i="36"/>
  <c r="A10" i="36"/>
  <c r="A7" i="38"/>
  <c r="B6" i="38"/>
  <c r="A6" i="41"/>
  <c r="B5" i="41"/>
  <c r="B10" i="36"/>
  <c r="A11" i="36"/>
  <c r="B7" i="38"/>
  <c r="A8" i="38"/>
  <c r="A6" i="40"/>
  <c r="B5" i="40"/>
  <c r="A9" i="37"/>
  <c r="B8" i="37"/>
  <c r="A7" i="39"/>
  <c r="B6" i="39"/>
  <c r="A12" i="36"/>
  <c r="B11" i="36"/>
  <c r="B6" i="40"/>
  <c r="A7" i="40"/>
  <c r="B8" i="38"/>
  <c r="A9" i="38"/>
  <c r="A8" i="39"/>
  <c r="B7" i="39"/>
  <c r="B9" i="37"/>
  <c r="A10" i="37"/>
  <c r="B6" i="41"/>
  <c r="A7" i="41"/>
  <c r="B7" i="41"/>
  <c r="A8" i="41"/>
  <c r="B8" i="39"/>
  <c r="A9" i="39"/>
  <c r="B10" i="37"/>
  <c r="A11" i="37"/>
  <c r="A10" i="38"/>
  <c r="B9" i="38"/>
  <c r="B7" i="40"/>
  <c r="A8" i="40"/>
  <c r="A13" i="36"/>
  <c r="B12" i="36"/>
  <c r="B13" i="36"/>
  <c r="A14" i="36"/>
  <c r="A9" i="40"/>
  <c r="B8" i="40"/>
  <c r="A12" i="37"/>
  <c r="B11" i="37"/>
  <c r="A9" i="41"/>
  <c r="B8" i="41"/>
  <c r="A10" i="39"/>
  <c r="B9" i="39"/>
  <c r="A11" i="38"/>
  <c r="B10" i="38"/>
  <c r="B11" i="38"/>
  <c r="A12" i="38"/>
  <c r="B14" i="36"/>
  <c r="A15" i="36"/>
  <c r="A10" i="41"/>
  <c r="B9" i="41"/>
  <c r="A10" i="40"/>
  <c r="B9" i="40"/>
  <c r="A11" i="39"/>
  <c r="B10" i="39"/>
  <c r="A13" i="37"/>
  <c r="B12" i="37"/>
  <c r="A16" i="36"/>
  <c r="B15" i="36"/>
  <c r="B13" i="37"/>
  <c r="A14" i="37"/>
  <c r="B12" i="38"/>
  <c r="A13" i="38"/>
  <c r="B10" i="40"/>
  <c r="A11" i="40"/>
  <c r="A12" i="39"/>
  <c r="B11" i="39"/>
  <c r="B10" i="41"/>
  <c r="A11" i="41"/>
  <c r="B11" i="41"/>
  <c r="A12" i="41"/>
  <c r="B14" i="37"/>
  <c r="A15" i="37"/>
  <c r="B13" i="38"/>
  <c r="A14" i="38"/>
  <c r="B11" i="40"/>
  <c r="A12" i="40"/>
  <c r="B12" i="39"/>
  <c r="A13" i="39"/>
  <c r="A17" i="36"/>
  <c r="B16" i="36"/>
  <c r="A16" i="37"/>
  <c r="B15" i="37"/>
  <c r="A15" i="38"/>
  <c r="B14" i="38"/>
  <c r="A13" i="41"/>
  <c r="B12" i="41"/>
  <c r="A13" i="40"/>
  <c r="B12" i="40"/>
  <c r="B17" i="36"/>
  <c r="A18" i="36"/>
  <c r="A14" i="39"/>
  <c r="B13" i="39"/>
  <c r="A14" i="40"/>
  <c r="B13" i="40"/>
  <c r="B18" i="36"/>
  <c r="A19" i="36"/>
  <c r="A15" i="39"/>
  <c r="B14" i="39"/>
  <c r="B15" i="38"/>
  <c r="A16" i="38"/>
  <c r="A14" i="41"/>
  <c r="B13" i="41"/>
  <c r="A17" i="37"/>
  <c r="B16" i="37"/>
  <c r="B16" i="38"/>
  <c r="A17" i="38"/>
  <c r="B17" i="37"/>
  <c r="A18" i="37"/>
  <c r="A20" i="36"/>
  <c r="B19" i="36"/>
  <c r="B14" i="41"/>
  <c r="A15" i="41"/>
  <c r="A16" i="39"/>
  <c r="B15" i="39"/>
  <c r="B14" i="40"/>
  <c r="A15" i="40"/>
  <c r="B15" i="41"/>
  <c r="A16" i="41"/>
  <c r="A18" i="38"/>
  <c r="B17" i="38"/>
  <c r="B15" i="40"/>
  <c r="A16" i="40"/>
  <c r="B18" i="37"/>
  <c r="A19" i="37"/>
  <c r="B16" i="39"/>
  <c r="A17" i="39"/>
  <c r="A21" i="36"/>
  <c r="B20" i="36"/>
  <c r="A20" i="37"/>
  <c r="B19" i="37"/>
  <c r="B21" i="36"/>
  <c r="A22" i="36"/>
  <c r="A18" i="39"/>
  <c r="B17" i="39"/>
  <c r="A17" i="41"/>
  <c r="B16" i="41"/>
  <c r="A19" i="38"/>
  <c r="B18" i="38"/>
  <c r="A17" i="40"/>
  <c r="B16" i="40"/>
  <c r="A18" i="41"/>
  <c r="B17" i="41"/>
  <c r="B22" i="36"/>
  <c r="A23" i="36"/>
  <c r="A18" i="40"/>
  <c r="B17" i="40"/>
  <c r="B19" i="38"/>
  <c r="A20" i="38"/>
  <c r="A19" i="39"/>
  <c r="B18" i="39"/>
  <c r="A21" i="37"/>
  <c r="B20" i="37"/>
  <c r="A24" i="36"/>
  <c r="B23" i="36"/>
  <c r="B20" i="38"/>
  <c r="A21" i="38"/>
  <c r="B21" i="37"/>
  <c r="A22" i="37"/>
  <c r="A20" i="39"/>
  <c r="B19" i="39"/>
  <c r="B18" i="40"/>
  <c r="A19" i="40"/>
  <c r="B18" i="41"/>
  <c r="A19" i="41"/>
  <c r="B21" i="38"/>
  <c r="A22" i="38"/>
  <c r="B20" i="39"/>
  <c r="A21" i="39"/>
  <c r="B19" i="40"/>
  <c r="A20" i="40"/>
  <c r="B22" i="37"/>
  <c r="A23" i="37"/>
  <c r="B19" i="41"/>
  <c r="A20" i="41"/>
  <c r="A25" i="36"/>
  <c r="B24" i="36"/>
  <c r="A22" i="39"/>
  <c r="B21" i="39"/>
  <c r="A21" i="40"/>
  <c r="B20" i="40"/>
  <c r="A23" i="38"/>
  <c r="B22" i="38"/>
  <c r="A24" i="37"/>
  <c r="B23" i="37"/>
  <c r="B25" i="36"/>
  <c r="A26" i="36"/>
  <c r="A21" i="41"/>
  <c r="B20" i="41"/>
  <c r="A22" i="40"/>
  <c r="B21" i="40"/>
  <c r="A22" i="41"/>
  <c r="B21" i="41"/>
  <c r="B26" i="36"/>
  <c r="A27" i="36"/>
  <c r="A25" i="37"/>
  <c r="B24" i="37"/>
  <c r="A24" i="38"/>
  <c r="B23" i="38"/>
  <c r="A23" i="39"/>
  <c r="B22" i="39"/>
  <c r="B25" i="37"/>
  <c r="A26" i="37"/>
  <c r="A28" i="36"/>
  <c r="B27" i="36"/>
  <c r="A24" i="39"/>
  <c r="B23" i="39"/>
  <c r="B22" i="41"/>
  <c r="A23" i="41"/>
  <c r="B24" i="38"/>
  <c r="A25" i="38"/>
  <c r="B22" i="40"/>
  <c r="A23" i="40"/>
  <c r="B23" i="40"/>
  <c r="A24" i="40"/>
  <c r="B25" i="38"/>
  <c r="A26" i="38"/>
  <c r="B26" i="37"/>
  <c r="A27" i="37"/>
  <c r="B23" i="41"/>
  <c r="A24" i="41"/>
  <c r="A29" i="36"/>
  <c r="B28" i="36"/>
  <c r="A25" i="39"/>
  <c r="B24" i="39"/>
  <c r="A25" i="41"/>
  <c r="B24" i="41"/>
  <c r="B25" i="39"/>
  <c r="A26" i="39"/>
  <c r="A28" i="37"/>
  <c r="B27" i="37"/>
  <c r="A25" i="40"/>
  <c r="B24" i="40"/>
  <c r="A27" i="38"/>
  <c r="B26" i="38"/>
  <c r="B29" i="36"/>
  <c r="A30" i="36"/>
  <c r="B26" i="39"/>
  <c r="A27" i="39"/>
  <c r="A26" i="40"/>
  <c r="B25" i="40"/>
  <c r="B30" i="36"/>
  <c r="A31" i="36"/>
  <c r="B27" i="38"/>
  <c r="A28" i="38"/>
  <c r="A29" i="37"/>
  <c r="B28" i="37"/>
  <c r="A26" i="41"/>
  <c r="B25" i="41"/>
  <c r="B28" i="38"/>
  <c r="A29" i="38"/>
  <c r="B26" i="41"/>
  <c r="A27" i="41"/>
  <c r="A32" i="36"/>
  <c r="B32" i="36"/>
  <c r="B31" i="36"/>
  <c r="B27" i="39"/>
  <c r="A28" i="39"/>
  <c r="B26" i="40"/>
  <c r="A27" i="40"/>
  <c r="B29" i="37"/>
  <c r="A30" i="37"/>
  <c r="A29" i="39"/>
  <c r="B28" i="39"/>
  <c r="B27" i="40"/>
  <c r="A28" i="40"/>
  <c r="B29" i="38"/>
  <c r="A30" i="38"/>
  <c r="B30" i="37"/>
  <c r="A31" i="37"/>
  <c r="B27" i="41"/>
  <c r="A28" i="41"/>
  <c r="A32" i="37"/>
  <c r="B31" i="37"/>
  <c r="A29" i="41"/>
  <c r="B28" i="41"/>
  <c r="A31" i="38"/>
  <c r="B30" i="38"/>
  <c r="A29" i="40"/>
  <c r="B28" i="40"/>
  <c r="A30" i="39"/>
  <c r="B29" i="39"/>
  <c r="A30" i="40"/>
  <c r="B29" i="40"/>
  <c r="A30" i="41"/>
  <c r="B29" i="41"/>
  <c r="B30" i="39"/>
  <c r="A31" i="39"/>
  <c r="B31" i="38"/>
  <c r="A32" i="38"/>
  <c r="A33" i="37"/>
  <c r="B32" i="37"/>
  <c r="A32" i="39"/>
  <c r="B31" i="39"/>
  <c r="B32" i="38"/>
  <c r="A33" i="38"/>
  <c r="B33" i="38"/>
  <c r="B30" i="41"/>
  <c r="A31" i="41"/>
  <c r="B33" i="37"/>
  <c r="A34" i="37"/>
  <c r="B34" i="37"/>
  <c r="B30" i="40"/>
  <c r="A31" i="40"/>
  <c r="B31" i="40"/>
  <c r="A32" i="40"/>
  <c r="B31" i="41"/>
  <c r="A32" i="41"/>
  <c r="A33" i="39"/>
  <c r="B32" i="39"/>
  <c r="A33" i="40"/>
  <c r="B33" i="40"/>
  <c r="B32" i="40"/>
  <c r="A33" i="41"/>
  <c r="B32" i="41"/>
  <c r="B33" i="39"/>
  <c r="A34" i="39"/>
  <c r="B34" i="39"/>
  <c r="A34" i="41"/>
  <c r="B34" i="41"/>
  <c r="B33" i="41"/>
</calcChain>
</file>

<file path=xl/sharedStrings.xml><?xml version="1.0" encoding="utf-8"?>
<sst xmlns="http://schemas.openxmlformats.org/spreadsheetml/2006/main" count="287" uniqueCount="164">
  <si>
    <t>2005/06</t>
  </si>
  <si>
    <t>2006/07</t>
  </si>
  <si>
    <t>2007/08</t>
  </si>
  <si>
    <t>2009/10</t>
  </si>
  <si>
    <t>Cockpit:</t>
  </si>
  <si>
    <t>Beschäftigungsgrad</t>
  </si>
  <si>
    <t>Wegzeitlektionen</t>
  </si>
  <si>
    <t>2014/15</t>
  </si>
  <si>
    <t>2015/16</t>
  </si>
  <si>
    <t>2016/17</t>
  </si>
  <si>
    <t>2017/18</t>
  </si>
  <si>
    <t>2018/19</t>
  </si>
  <si>
    <t>2019/20</t>
  </si>
  <si>
    <t>Schuljahr</t>
  </si>
  <si>
    <t>Beginn 2. Sem.</t>
  </si>
  <si>
    <t>prop. Erhöhung AE</t>
  </si>
  <si>
    <t>Erhöhung AE ger.</t>
  </si>
  <si>
    <t>2e semestre</t>
  </si>
  <si>
    <t>Enseignant-e:</t>
  </si>
  <si>
    <t>Prénom nom</t>
  </si>
  <si>
    <t xml:space="preserve">      Leçons approuvées par l'IS pour les déplacements:</t>
  </si>
  <si>
    <t>Nombre de leçons dispensées:</t>
  </si>
  <si>
    <t>(par semaine)</t>
  </si>
  <si>
    <t>Leçons obligatoires:</t>
  </si>
  <si>
    <t>Nombre de semaines d'école:</t>
  </si>
  <si>
    <t>Report du semestre précédent (heures entières):</t>
  </si>
  <si>
    <t>Année scolaire:</t>
  </si>
  <si>
    <t>Degré d'occupation:</t>
  </si>
  <si>
    <t>Décharge horaire:</t>
  </si>
  <si>
    <t>TT enseignement, conseil, encadrement</t>
  </si>
  <si>
    <t>heures réglem. (85%):</t>
  </si>
  <si>
    <t>tot. TT en h par semestre</t>
  </si>
  <si>
    <t>TT collaboration</t>
  </si>
  <si>
    <t>heures réglem. (12%):</t>
  </si>
  <si>
    <t>TT réglem:</t>
  </si>
  <si>
    <t>TT formation continue</t>
  </si>
  <si>
    <t>heures réglem. (3%):</t>
  </si>
  <si>
    <t>TT effectué:</t>
  </si>
  <si>
    <t>Contrôle des leçons</t>
  </si>
  <si>
    <t>leçons réglem.:</t>
  </si>
  <si>
    <t>leçons effectuées:</t>
  </si>
  <si>
    <t>solde TT:</t>
  </si>
  <si>
    <t>Mois</t>
  </si>
  <si>
    <t>Total TT
par mois</t>
  </si>
  <si>
    <t>février</t>
  </si>
  <si>
    <t>mars</t>
  </si>
  <si>
    <t>avril</t>
  </si>
  <si>
    <t>mai</t>
  </si>
  <si>
    <t>juin</t>
  </si>
  <si>
    <t>juillet</t>
  </si>
  <si>
    <t>Jour</t>
  </si>
  <si>
    <t>Ecole(s) / lieu(x)</t>
  </si>
  <si>
    <t>Total mois</t>
  </si>
  <si>
    <t xml:space="preserve">
(leçons)</t>
  </si>
  <si>
    <t>enseignement
(heures)</t>
  </si>
  <si>
    <t>préparation et suivi
(heures)</t>
  </si>
  <si>
    <t>conseil, encadrement
(heures)</t>
  </si>
  <si>
    <t>TT
Enseignement, éducation, conseil et encadrement</t>
  </si>
  <si>
    <t>TT 
collaboration</t>
  </si>
  <si>
    <t>TT 
formation continue</t>
  </si>
  <si>
    <t xml:space="preserve">
(heures)</t>
  </si>
  <si>
    <r>
      <t xml:space="preserve">Contrôle des leçons </t>
    </r>
    <r>
      <rPr>
        <sz val="10"/>
        <color indexed="63"/>
        <rFont val="Arial"/>
        <family val="2"/>
      </rPr>
      <t>(leçons approuvées pour les déplacements incluses)</t>
    </r>
  </si>
  <si>
    <t>Explications concernant la saisie du temps de travail</t>
  </si>
  <si>
    <r>
      <t xml:space="preserve">
2. Dans la cellule "</t>
    </r>
    <r>
      <rPr>
        <b/>
        <sz val="10"/>
        <rFont val="Arial"/>
        <family val="2"/>
      </rPr>
      <t>report du semestre précédent</t>
    </r>
    <r>
      <rPr>
        <sz val="10"/>
        <rFont val="Arial"/>
      </rPr>
      <t>", il est possible, à l'instar de la réglementation en vigueur pour l'administration cantonale, de reporter d'un semestre à l'autre un solde horaire positif ou négatif. Pour un engagement à 100%, ce solde peut varier dans une fourchette d</t>
    </r>
    <r>
      <rPr>
        <sz val="10"/>
        <rFont val="Arial"/>
        <family val="2"/>
      </rPr>
      <t>e plus à</t>
    </r>
    <r>
      <rPr>
        <sz val="10"/>
        <rFont val="Arial"/>
      </rPr>
      <t xml:space="preserve"> moins 100 heures. Attention, le temps effectué en plus dans le cadre de la formation continue ne peut pas être reporté ici. La compensation se fait au sein du domaine "formation continue".</t>
    </r>
  </si>
  <si>
    <r>
      <t>3. Les horaires de travail peuvent être saisis pour chaque journée de travail dans les différentes feuilles de calcul (onglets correspondant à chaque mois en bas de page). Dans une cellu</t>
    </r>
    <r>
      <rPr>
        <sz val="10"/>
        <rFont val="Arial"/>
        <family val="2"/>
      </rPr>
      <t>le, le renvoi à la ligne est possible</t>
    </r>
    <r>
      <rPr>
        <sz val="10"/>
        <rFont val="Arial"/>
      </rPr>
      <t xml:space="preserve"> en appuyant sur les touches </t>
    </r>
    <r>
      <rPr>
        <b/>
        <sz val="10"/>
        <rFont val="Arial"/>
        <family val="2"/>
      </rPr>
      <t>"Alt" et "Enter"</t>
    </r>
    <r>
      <rPr>
        <sz val="10"/>
        <rFont val="Arial"/>
      </rPr>
      <t>.</t>
    </r>
  </si>
  <si>
    <r>
      <t xml:space="preserve">5. La valeur de la colonne </t>
    </r>
    <r>
      <rPr>
        <b/>
        <sz val="10"/>
        <rFont val="Arial"/>
        <family val="2"/>
      </rPr>
      <t>"Enseignement"</t>
    </r>
    <r>
      <rPr>
        <sz val="10"/>
        <rFont val="Arial"/>
        <family val="2"/>
      </rPr>
      <t xml:space="preserve"> s'inscrit automatiquement (1 leçon = 45 mn). Par contre, la valeur saisie dans la colonne </t>
    </r>
    <r>
      <rPr>
        <b/>
        <sz val="10"/>
        <rFont val="Arial"/>
        <family val="2"/>
      </rPr>
      <t>"Préparation et suivi"</t>
    </r>
    <r>
      <rPr>
        <sz val="10"/>
        <rFont val="Arial"/>
        <family val="2"/>
      </rPr>
      <t xml:space="preserve"> est variable et correspond au temps de travail effectif. La valeur doit être saisie sous forme décimale et non en heures et en minutes (ex.: 1h30 = 1.5h).</t>
    </r>
  </si>
  <si>
    <r>
      <t>6. Dans la colonne</t>
    </r>
    <r>
      <rPr>
        <b/>
        <sz val="10"/>
        <rFont val="Arial"/>
        <family val="2"/>
      </rPr>
      <t xml:space="preserve"> "Conseil, encadrement"</t>
    </r>
    <r>
      <rPr>
        <sz val="10"/>
        <rFont val="Arial"/>
      </rPr>
      <t>, le temps de travail peut être saisi en fonction du temps de travail effectif (saisie sous forme décimale). Dans la feuille "classification des tâches" figurent les tâches qui peuvent être saisies dans cette colonne.</t>
    </r>
  </si>
  <si>
    <r>
      <t xml:space="preserve">7. Dans la colonne </t>
    </r>
    <r>
      <rPr>
        <b/>
        <sz val="10"/>
        <rFont val="Arial"/>
        <family val="2"/>
      </rPr>
      <t>"TT collaboration"</t>
    </r>
    <r>
      <rPr>
        <sz val="10"/>
        <rFont val="Arial"/>
      </rPr>
      <t>, le temps de travail peut être saisi en fonction du temps de travail effectif (saisie sous forme décimale). Dans la feuille "classification des tâches" figurent les tâches qui peuvent être saisies dans cette colonne.</t>
    </r>
  </si>
  <si>
    <r>
      <t xml:space="preserve">
8. Dans la colonn</t>
    </r>
    <r>
      <rPr>
        <sz val="10"/>
        <rFont val="Arial"/>
        <family val="2"/>
      </rPr>
      <t xml:space="preserve">e </t>
    </r>
    <r>
      <rPr>
        <b/>
        <sz val="10"/>
        <rFont val="Arial"/>
        <family val="2"/>
      </rPr>
      <t xml:space="preserve">"Formation continue", </t>
    </r>
    <r>
      <rPr>
        <sz val="10"/>
        <rFont val="Arial"/>
        <family val="2"/>
      </rPr>
      <t>il est possible de saisir</t>
    </r>
    <r>
      <rPr>
        <b/>
        <sz val="10"/>
        <rFont val="Arial"/>
        <family val="2"/>
      </rPr>
      <t xml:space="preserve"> </t>
    </r>
    <r>
      <rPr>
        <sz val="10"/>
        <rFont val="Arial"/>
      </rPr>
      <t>le temps consacré à la formation continue au sens de l'OSE.</t>
    </r>
  </si>
  <si>
    <t>Saisie du temps de travail: classification des tâches</t>
  </si>
  <si>
    <t>Colonne "Contrôle des leçons"</t>
  </si>
  <si>
    <t>Enseignement individuel</t>
  </si>
  <si>
    <t>Enseignement en groupe</t>
  </si>
  <si>
    <r>
      <t>Enseignement dis</t>
    </r>
    <r>
      <rPr>
        <sz val="10"/>
        <rFont val="Arial"/>
      </rPr>
      <t>pensé dans le cadre d'une collaboration (enseignement intégré, enseignement en tandem, etc.)</t>
    </r>
  </si>
  <si>
    <t>Séquences d'enseignement avec des élèves en vue d'une évaluation spécialisée</t>
  </si>
  <si>
    <t>Séquences d'observation (observation d'élèves, de classes, du corps enseignant en situation d'enseignement)</t>
  </si>
  <si>
    <t>Assistance lors de manifestations scolaires particulières</t>
  </si>
  <si>
    <t>Colonne "Préparation et suivi"</t>
  </si>
  <si>
    <t xml:space="preserve">Colonne permettant de saisir le temps consacré à la préparation et au suivi des leçons ainsi qu'aux tâches administratives, à l'évaluation du travail des élèves, à la rédaction de rapports, etc. </t>
  </si>
  <si>
    <t xml:space="preserve">Colonne "Conseil, encadrement" </t>
  </si>
  <si>
    <t>Colonne permettant de saisir le temps consacré aux tâches suivantes:</t>
  </si>
  <si>
    <t>Entretiens de conseil avec les élèves</t>
  </si>
  <si>
    <t>Entretiens de conseil avec le corps enseignant</t>
  </si>
  <si>
    <t>Entretiens de conseil avec les parents ou les représentants légaux</t>
  </si>
  <si>
    <t>Préparation et suivi d'entretiens de conseil</t>
  </si>
  <si>
    <t xml:space="preserve">Participation à des réunions avec les parents </t>
  </si>
  <si>
    <t>Consultations</t>
  </si>
  <si>
    <t>Colonne "TT collaboration"</t>
  </si>
  <si>
    <t>Participation à des séances pédag., à des conférences pédag., à des séances de commissions scolaires</t>
  </si>
  <si>
    <t>Collaboration à des groupes de travail (développement de l'enseignement ou de l'école, projets scolaires, etc.)</t>
  </si>
  <si>
    <t>Entretiens avec le corps enseignant, les parents, les représentants légaux</t>
  </si>
  <si>
    <t>Réunions avec des services de consultation, des médecins, des autorités</t>
  </si>
  <si>
    <t>Participation à des manifestations avec les parents</t>
  </si>
  <si>
    <t>Travail d'information et de relations publiques</t>
  </si>
  <si>
    <t>Colonne "TT formation continue"</t>
  </si>
  <si>
    <t>Participation à des cours, forums, congrès, exposés, etc.</t>
  </si>
  <si>
    <t>Formation en autodidacte pouvant être documentée</t>
  </si>
  <si>
    <t>Intervision, supervision</t>
  </si>
  <si>
    <t>Visites de classe</t>
  </si>
  <si>
    <t>Participation à des journées d'enseignants</t>
  </si>
  <si>
    <t>Indemnisations</t>
  </si>
  <si>
    <t>mois X</t>
  </si>
  <si>
    <t>Classe /
Clientèle /
Nature de la tâche</t>
  </si>
  <si>
    <t>TT Collaboration</t>
  </si>
  <si>
    <t>TT 
Formation continue</t>
  </si>
  <si>
    <t>Enseignement
(heures)</t>
  </si>
  <si>
    <t>Préparation et suivi
(heures)</t>
  </si>
  <si>
    <t>Conseil, encadrement
(heures)</t>
  </si>
  <si>
    <t>Ecole primaire de la comm. A
Cycle second. I de la comm. B</t>
  </si>
  <si>
    <t>Roger Federer, David Beckham, Tanja Frieden, Ueli Maurer, Anita Weyermann (3 leçons)
Francine Jordi, Mathias Gnädinger, Sepp Trütsch, Katja Stauber (2 leçons)</t>
  </si>
  <si>
    <t xml:space="preserve">Ecole primaire de la comm. A
</t>
  </si>
  <si>
    <t xml:space="preserve">Ueli Steck, Reinhold Messner, Sherpa Tensing, Hakan Yakin, Vreni Schneider, Marie-Therese Nadig
Entretien avec les parents de Ueli Steck
Conférence pédagogique de la commune A
</t>
  </si>
  <si>
    <t>Ecole enfantine de la comm. C
Ecole de la comm. D</t>
  </si>
  <si>
    <t>Intervention dans la classe de K. Gartentor 
(3,5 leçons)
David Beckham, Tanja Frieden, Ueli Maurer, Anita Weyermann (2 leçons)</t>
  </si>
  <si>
    <t>Cycle second. I de la comm. B</t>
  </si>
  <si>
    <t>Bilan de connaissances concernant Beat Schlatter 
(2 leçons)
Intervention de courte durée dans la classe de 
Ch. Aotisch (3 leçons)
Bref entretien avec Ch. Aotisch</t>
  </si>
  <si>
    <t>Entretien avec le maître de classe (concernant Beat Schlatter)</t>
  </si>
  <si>
    <t>Rapport concernant Beat Schlatter
Planification hebdomadaire</t>
  </si>
  <si>
    <t>Zurich</t>
  </si>
  <si>
    <t>Exposé de Ulrich Schlüer sur la scolarité obligatoire</t>
  </si>
  <si>
    <t>Déplacements en leçons</t>
  </si>
  <si>
    <t>Comptabilisation décharge horaire en heures</t>
  </si>
  <si>
    <r>
      <t xml:space="preserve">Remarque: </t>
    </r>
    <r>
      <rPr>
        <i/>
        <sz val="10"/>
        <rFont val="Arial"/>
        <family val="2"/>
      </rPr>
      <t>cet outil de saisie du temps de travail permet de saisir les heures de travail consacrées aux activités d'enseignement, mais pas celles consacrées à d'autres fonctions (fonctions de direction ou autres fonctions relatives au pool général ou au pool informatique). La décharge horaire est automatiquement prise en compte sous forme de crédit horaire mensuel.</t>
    </r>
  </si>
  <si>
    <r>
      <t xml:space="preserve">Remarque: </t>
    </r>
    <r>
      <rPr>
        <i/>
        <sz val="10"/>
        <rFont val="Arial"/>
        <family val="2"/>
      </rPr>
      <t>certaines tâches (entretiens par ex.) ne sont pas clairement attribuables aux colonnes "Conseil, encadrement" ou "Collaboration", ce qui permet d'équilibrer ces deux volets du mandat du corps enseignant.</t>
    </r>
  </si>
  <si>
    <r>
      <t xml:space="preserve">Remarque: </t>
    </r>
    <r>
      <rPr>
        <i/>
        <sz val="10"/>
        <rFont val="Arial"/>
        <family val="2"/>
      </rPr>
      <t>les totaux mensuels sont transférés automatiquement dans la feuille "table récapitulative". Le solde résultant de la différence entre les heures réglementaires et les heures effectuées apparaît dans le cockpit.</t>
    </r>
  </si>
  <si>
    <r>
      <t xml:space="preserve">Colonne permettant de saisir les leçons données. Celles-ci sont converties en heures de travail consacrées à </t>
    </r>
    <r>
      <rPr>
        <b/>
        <i/>
        <sz val="10"/>
        <rFont val="Arial"/>
        <family val="2"/>
      </rPr>
      <t>l'enseignement</t>
    </r>
    <r>
      <rPr>
        <i/>
        <sz val="10"/>
        <rFont val="Arial"/>
        <family val="2"/>
      </rPr>
      <t xml:space="preserve"> (colonne "Enseignement"). Sont admissibles les leçons données pour les activités suivantes:</t>
    </r>
  </si>
  <si>
    <r>
      <t xml:space="preserve">La </t>
    </r>
    <r>
      <rPr>
        <b/>
        <i/>
        <sz val="10"/>
        <rFont val="Arial"/>
        <family val="2"/>
      </rPr>
      <t>décharge horaire</t>
    </r>
    <r>
      <rPr>
        <i/>
        <sz val="10"/>
        <rFont val="Arial"/>
        <family val="2"/>
      </rPr>
      <t xml:space="preserve"> et la décharge de deux leçons au maximum par semaine accordée par l'inspection scolaire pour les </t>
    </r>
    <r>
      <rPr>
        <b/>
        <i/>
        <sz val="10"/>
        <rFont val="Arial"/>
        <family val="2"/>
      </rPr>
      <t>déplacements</t>
    </r>
    <r>
      <rPr>
        <i/>
        <sz val="10"/>
        <rFont val="Arial"/>
        <family val="2"/>
      </rPr>
      <t xml:space="preserve"> sont enregistrées dans la feuille "table récapitulative" et automatiquement prises en compte dans les feuilles mensuelles.</t>
    </r>
  </si>
  <si>
    <r>
      <t xml:space="preserve">Total </t>
    </r>
    <r>
      <rPr>
        <b/>
        <sz val="11"/>
        <color indexed="10"/>
        <rFont val="Arial"/>
        <family val="2"/>
      </rPr>
      <t>leçons</t>
    </r>
    <r>
      <rPr>
        <b/>
        <sz val="11"/>
        <color indexed="63"/>
        <rFont val="Arial"/>
        <family val="2"/>
      </rPr>
      <t xml:space="preserve"> ou heures</t>
    </r>
  </si>
  <si>
    <t>préparation et suivi
(heures)</t>
  </si>
  <si>
    <t>Saisie du temps de travail du corps enseignant spécialisé</t>
  </si>
  <si>
    <t>2020/21</t>
  </si>
  <si>
    <t>2021/22</t>
  </si>
  <si>
    <r>
      <t>1. Saisir les données personnelles dans la partie</t>
    </r>
    <r>
      <rPr>
        <sz val="10"/>
        <rFont val="Arial"/>
        <family val="2"/>
      </rPr>
      <t xml:space="preserve"> orange</t>
    </r>
    <r>
      <rPr>
        <sz val="10"/>
        <rFont val="Arial"/>
      </rPr>
      <t xml:space="preserve"> de la feuille "table récapitulative".
Le nombre de </t>
    </r>
    <r>
      <rPr>
        <b/>
        <sz val="10"/>
        <rFont val="Arial"/>
        <family val="2"/>
      </rPr>
      <t>leçons dispensées</t>
    </r>
    <r>
      <rPr>
        <sz val="10"/>
        <rFont val="Arial"/>
      </rPr>
      <t xml:space="preserve">, les </t>
    </r>
    <r>
      <rPr>
        <b/>
        <sz val="10"/>
        <rFont val="Arial"/>
        <family val="2"/>
      </rPr>
      <t>leçons obligatoires</t>
    </r>
    <r>
      <rPr>
        <sz val="10"/>
        <rFont val="Arial"/>
      </rPr>
      <t xml:space="preserve">, la </t>
    </r>
    <r>
      <rPr>
        <b/>
        <sz val="10"/>
        <rFont val="Arial"/>
        <family val="2"/>
      </rPr>
      <t>décharge horaire</t>
    </r>
    <r>
      <rPr>
        <sz val="10"/>
        <rFont val="Arial"/>
      </rPr>
      <t xml:space="preserve"> et le </t>
    </r>
    <r>
      <rPr>
        <b/>
        <sz val="10"/>
        <rFont val="Arial"/>
        <family val="2"/>
      </rPr>
      <t>degré d'occupation</t>
    </r>
    <r>
      <rPr>
        <sz val="10"/>
        <rFont val="Arial"/>
      </rPr>
      <t xml:space="preserve"> figurent sur le décompte PERSISKA. </t>
    </r>
    <r>
      <rPr>
        <sz val="10"/>
        <rFont val="Arial"/>
        <family val="2"/>
      </rPr>
      <t xml:space="preserve">Ces données permettent de calculer les valeurs réglementaires pour les différents volets du mandat du corps enseignant au sens de l'OSE. Les leçons éventuellement approuvées par l'inspection scolaire pour les déplacements </t>
    </r>
    <r>
      <rPr>
        <sz val="10"/>
        <rFont val="Arial"/>
        <family val="2"/>
      </rPr>
      <t xml:space="preserve">sont inscrites </t>
    </r>
    <r>
      <rPr>
        <sz val="10"/>
        <rFont val="Arial"/>
        <family val="2"/>
      </rPr>
      <t>dans la cellule correspondante.</t>
    </r>
    <r>
      <rPr>
        <sz val="10"/>
        <rFont val="Arial"/>
      </rPr>
      <t xml:space="preserve">
Dans le champ G1, choisir la date correspondant au début du semestre.</t>
    </r>
  </si>
  <si>
    <r>
      <t xml:space="preserve">4. La colonne </t>
    </r>
    <r>
      <rPr>
        <b/>
        <sz val="10"/>
        <rFont val="Arial"/>
        <family val="2"/>
      </rPr>
      <t>"Contrôle des leçons"</t>
    </r>
    <r>
      <rPr>
        <sz val="10"/>
        <rFont val="Arial"/>
      </rPr>
      <t xml:space="preserve"> est nécessaire, car l'OSE prescrit, outre le temps de travail annualisé, des leçons obligatoires pour </t>
    </r>
    <r>
      <rPr>
        <b/>
        <sz val="10"/>
        <rFont val="Arial"/>
        <family val="2"/>
      </rPr>
      <t>tous</t>
    </r>
    <r>
      <rPr>
        <sz val="10"/>
        <rFont val="Arial"/>
      </rPr>
      <t xml:space="preserve"> les membres du corps enseignant. Dans la feuille "</t>
    </r>
    <r>
      <rPr>
        <b/>
        <sz val="10"/>
        <rFont val="Arial"/>
        <family val="2"/>
      </rPr>
      <t>classification des tâches</t>
    </r>
    <r>
      <rPr>
        <sz val="10"/>
        <rFont val="Arial"/>
      </rPr>
      <t xml:space="preserve">" figurent les tâches qui peuvent être imputées aux membres du corps </t>
    </r>
    <r>
      <rPr>
        <sz val="10"/>
        <rFont val="Arial"/>
        <family val="2"/>
      </rPr>
      <t>enseignant spécialisé au titre d'activité d'enseignement</t>
    </r>
    <r>
      <rPr>
        <sz val="10"/>
        <rFont val="Arial"/>
      </rPr>
      <t xml:space="preserve"> et qui peuvent être enregistrées comme leçons.</t>
    </r>
  </si>
  <si>
    <r>
      <t xml:space="preserve">
9. Absences pour </t>
    </r>
    <r>
      <rPr>
        <b/>
        <sz val="10"/>
        <rFont val="Arial"/>
        <family val="2"/>
      </rPr>
      <t>maladie</t>
    </r>
    <r>
      <rPr>
        <sz val="10"/>
        <rFont val="Arial"/>
      </rPr>
      <t xml:space="preserve"> ou </t>
    </r>
    <r>
      <rPr>
        <b/>
        <sz val="10"/>
        <rFont val="Arial"/>
        <family val="2"/>
      </rPr>
      <t>accident</t>
    </r>
    <r>
      <rPr>
        <sz val="10"/>
        <rFont val="Arial"/>
      </rPr>
      <t xml:space="preserve"> peuvent être saisies comme un tel jour ordinaire de travail (jour de la semaine correspondant) (voir exemple jour 12).</t>
    </r>
  </si>
  <si>
    <t>ven.</t>
  </si>
  <si>
    <t>sam.</t>
  </si>
  <si>
    <t>dim.</t>
  </si>
  <si>
    <t>lun.</t>
  </si>
  <si>
    <t>mar.</t>
  </si>
  <si>
    <t>mer.</t>
  </si>
  <si>
    <t>jeu.</t>
  </si>
  <si>
    <t>Absence pour maladie</t>
  </si>
  <si>
    <r>
      <t xml:space="preserve">Direction de l'instruction publique et de la culture
du canton de Berne </t>
    </r>
    <r>
      <rPr>
        <sz val="10"/>
        <rFont val="Arial"/>
      </rPr>
      <t xml:space="preserve">
Office de l'enseignement obligatoire, 
du conseil et de l'orientation
</t>
    </r>
  </si>
  <si>
    <r>
      <t>Bildungs- und Kulturdirektion 
des Kantons Bern</t>
    </r>
    <r>
      <rPr>
        <sz val="10"/>
        <rFont val="Arial"/>
      </rPr>
      <t xml:space="preserve">
Amt für Kindergarten, 
Volksschule und Beratung</t>
    </r>
  </si>
  <si>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</si>
  <si>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</si>
  <si>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</si>
  <si>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</si>
  <si>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</si>
  <si>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</si>
  <si>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</si>
  <si>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</si>
  <si>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</si>
  <si>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</si>
  <si>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</si>
  <si>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</si>
  <si>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</si>
  <si>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</si>
  <si>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</si>
  <si>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</si>
  <si>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</si>
  <si>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</si>
  <si>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2019.ERZ.6743 / 681512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</si>
</sst>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0%"/>
    <numFmt numFmtId="166" formatCode="0.0000%"/>
    <numFmt numFmtId="167" formatCode="dd"/>
    <numFmt numFmtId="168" formatCode="[$-807]ddd;@"/>
    <numFmt numFmtId="169" formatCode="[$-100C]mmmm\ yyyy"/>
    <numFmt numFmtId="170" formatCode="General&quot; jours&quot;"/>
    <numFmt numFmtId="171" formatCode="[$-100C]ddd;@"/>
    <numFmt numFmtId="172" formatCode="&quot;heures effectuées (&quot;0%&quot;):&quot;"/>
  </numFmts>
  <fonts count="38" x14ac:knownFonts="1">
    <font>
      <sz val="10"/>
      <name val="Arial"/>
    </font>
    <font>
      <b/>
      <sz val="10"/>
      <name val="Arial"/>
    </font>
    <font>
      <sz val="10"/>
      <name val="Arial"/>
      <family val="2"/>
    </font>
    <font>
      <b/>
      <sz val="18"/>
      <name val="Arial"/>
      <family val="2"/>
    </font>
    <font>
      <b/>
      <sz val="11"/>
      <name val="Arial"/>
      <family val="2"/>
    </font>
    <font>
      <b/>
      <sz val="12"/>
      <name val="Arial"/>
      <family val="2"/>
    </font>
    <font>
      <sz val="11"/>
      <name val="Arial"/>
      <family val="2"/>
    </font>
    <font>
      <b/>
      <sz val="10"/>
      <name val="Arial"/>
      <family val="2"/>
    </font>
    <font>
      <sz val="10"/>
      <name val="Arial"/>
      <family val="2"/>
    </font>
    <font>
      <sz val="8"/>
      <name val="Arial"/>
      <family val="2"/>
    </font>
    <font>
      <sz val="10"/>
      <name val="Arial Narrow"/>
      <family val="2"/>
    </font>
    <font>
      <b/>
      <sz val="11"/>
      <color indexed="10"/>
      <name val="Arial"/>
      <family val="2"/>
    </font>
    <font>
      <b/>
      <sz val="10"/>
      <color indexed="10"/>
      <name val="Arial"/>
      <family val="2"/>
    </font>
    <font>
      <sz val="8"/>
      <name val="Arial"/>
      <family val="2"/>
    </font>
    <font>
      <sz val="10"/>
      <color indexed="10"/>
      <name val="Arial"/>
      <family val="2"/>
    </font>
    <font>
      <b/>
      <sz val="11"/>
      <color indexed="63"/>
      <name val="Arial"/>
      <family val="2"/>
    </font>
    <font>
      <b/>
      <sz val="10"/>
      <color indexed="63"/>
      <name val="Arial"/>
      <family val="2"/>
    </font>
    <font>
      <b/>
      <sz val="14"/>
      <name val="Arial"/>
      <family val="2"/>
    </font>
    <font>
      <sz val="11"/>
      <color indexed="9"/>
      <name val="Arial"/>
      <family val="2"/>
    </font>
    <font>
      <sz val="10"/>
      <color indexed="47"/>
      <name val="Arial"/>
      <family val="2"/>
    </font>
    <font>
      <b/>
      <sz val="10"/>
      <color indexed="10"/>
      <name val="Arial"/>
      <family val="2"/>
    </font>
    <font>
      <b/>
      <sz val="14"/>
      <color indexed="63"/>
      <name val="Arial"/>
      <family val="2"/>
    </font>
    <font>
      <b/>
      <sz val="8"/>
      <color indexed="63"/>
      <name val="Arial"/>
      <family val="2"/>
    </font>
    <font>
      <sz val="10"/>
      <color indexed="63"/>
      <name val="Arial"/>
      <family val="2"/>
    </font>
    <font>
      <sz val="9"/>
      <name val="Arial"/>
      <family val="2"/>
    </font>
    <font>
      <b/>
      <sz val="14"/>
      <name val="Arial"/>
      <family val="2"/>
    </font>
    <font>
      <b/>
      <sz val="8"/>
      <name val="Arial"/>
      <family val="2"/>
    </font>
    <font>
      <b/>
      <sz val="12"/>
      <color indexed="13"/>
      <name val="Arial"/>
      <family val="2"/>
    </font>
    <font>
      <b/>
      <sz val="8"/>
      <color indexed="13"/>
      <name val="Arial"/>
      <family val="2"/>
    </font>
    <font>
      <b/>
      <sz val="10"/>
      <color indexed="63"/>
      <name val="Arial"/>
      <family val="2"/>
    </font>
    <font>
      <b/>
      <sz val="12"/>
      <color indexed="8"/>
      <name val="Arial"/>
      <family val="2"/>
    </font>
    <font>
      <b/>
      <sz val="11"/>
      <color indexed="8"/>
      <name val="Arial"/>
      <family val="2"/>
    </font>
    <font>
      <sz val="9"/>
      <name val="Arial"/>
      <family val="2"/>
    </font>
    <font>
      <i/>
      <sz val="10"/>
      <name val="Arial"/>
      <family val="2"/>
    </font>
    <font>
      <b/>
      <i/>
      <sz val="10"/>
      <name val="Arial"/>
      <family val="2"/>
    </font>
    <font>
      <b/>
      <sz val="11"/>
      <color indexed="10"/>
      <name val="Arial"/>
      <family val="2"/>
    </font>
    <font>
      <b/>
      <sz val="12"/>
      <color rgb="FFFFFF00"/>
      <name val="Arial"/>
      <family val="2"/>
    </font>
    <font>
      <b/>
      <sz val="10"/>
      <color rgb="FFFF0000"/>
      <name val="Arial Narrow"/>
      <family val="2"/>
    </font>
  </fonts>
  <fills count="1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29"/>
        <bgColor indexed="37"/>
      </patternFill>
    </fill>
    <fill>
      <patternFill patternType="solid">
        <fgColor indexed="43"/>
        <bgColor indexed="64"/>
      </patternFill>
    </fill>
    <fill>
      <patternFill patternType="solid">
        <fgColor indexed="9"/>
        <bgColor indexed="37"/>
      </patternFill>
    </fill>
    <fill>
      <patternFill patternType="solid">
        <fgColor indexed="13"/>
        <bgColor indexed="64"/>
      </patternFill>
    </fill>
    <fill>
      <patternFill patternType="solid">
        <fgColor indexed="13"/>
        <bgColor indexed="37"/>
      </patternFill>
    </fill>
    <fill>
      <patternFill patternType="solid">
        <fgColor indexed="9"/>
        <bgColor indexed="64"/>
      </patternFill>
    </fill>
    <fill>
      <patternFill patternType="solid">
        <fgColor indexed="46"/>
        <bgColor indexed="64"/>
      </patternFill>
    </fill>
    <fill>
      <patternFill patternType="solid">
        <fgColor indexed="22"/>
        <bgColor indexed="64"/>
      </patternFill>
    </fill>
  </fills>
  <borders count="8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10"/>
      </left>
      <right style="medium">
        <color indexed="10"/>
      </right>
      <top style="medium">
        <color indexed="10"/>
      </top>
      <bottom style="medium">
        <color indexed="10"/>
      </bottom>
      <diagonal/>
    </border>
    <border>
      <left style="medium">
        <color indexed="10"/>
      </left>
      <right style="medium">
        <color indexed="10"/>
      </right>
      <top style="medium">
        <color indexed="10"/>
      </top>
      <bottom/>
      <diagonal/>
    </border>
    <border>
      <left/>
      <right style="thin">
        <color indexed="10"/>
      </right>
      <top/>
      <bottom/>
      <diagonal/>
    </border>
    <border>
      <left/>
      <right style="thin">
        <color indexed="9"/>
      </right>
      <top style="thin">
        <color indexed="9"/>
      </top>
      <bottom style="medium">
        <color indexed="55"/>
      </bottom>
      <diagonal/>
    </border>
    <border>
      <left/>
      <right/>
      <top style="thin">
        <color indexed="9"/>
      </top>
      <bottom style="medium">
        <color indexed="55"/>
      </bottom>
      <diagonal/>
    </border>
    <border>
      <left style="thin">
        <color indexed="10"/>
      </left>
      <right style="thin">
        <color indexed="10"/>
      </right>
      <top style="thin">
        <color indexed="64"/>
      </top>
      <bottom style="thin">
        <color indexed="64"/>
      </bottom>
      <diagonal/>
    </border>
    <border>
      <left style="thin">
        <color indexed="10"/>
      </left>
      <right style="thin">
        <color indexed="10"/>
      </right>
      <top/>
      <bottom style="double">
        <color indexed="64"/>
      </bottom>
      <diagonal/>
    </border>
    <border>
      <left style="thin">
        <color indexed="10"/>
      </left>
      <right style="thin">
        <color indexed="64"/>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10"/>
      </left>
      <right/>
      <top/>
      <bottom/>
      <diagonal/>
    </border>
    <border>
      <left/>
      <right style="medium">
        <color indexed="10"/>
      </right>
      <top style="medium">
        <color indexed="10"/>
      </top>
      <bottom/>
      <diagonal/>
    </border>
    <border>
      <left/>
      <right/>
      <top/>
      <bottom style="medium">
        <color indexed="10"/>
      </bottom>
      <diagonal/>
    </border>
    <border>
      <left/>
      <right/>
      <top style="medium">
        <color indexed="10"/>
      </top>
      <bottom style="medium">
        <color indexed="10"/>
      </bottom>
      <diagonal/>
    </border>
    <border>
      <left style="medium">
        <color indexed="55"/>
      </left>
      <right style="thin">
        <color indexed="9"/>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thin">
        <color indexed="10"/>
      </left>
      <right style="thin">
        <color indexed="10"/>
      </right>
      <top/>
      <bottom style="thin">
        <color indexed="64"/>
      </bottom>
      <diagonal/>
    </border>
    <border>
      <left/>
      <right/>
      <top/>
      <bottom style="thin">
        <color indexed="64"/>
      </bottom>
      <diagonal/>
    </border>
    <border>
      <left style="thin">
        <color indexed="55"/>
      </left>
      <right style="thin">
        <color indexed="55"/>
      </right>
      <top style="medium">
        <color indexed="55"/>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bottom style="thin">
        <color indexed="64"/>
      </bottom>
      <diagonal/>
    </border>
    <border>
      <left style="thin">
        <color indexed="55"/>
      </left>
      <right/>
      <top style="thin">
        <color indexed="64"/>
      </top>
      <bottom style="thin">
        <color indexed="64"/>
      </bottom>
      <diagonal/>
    </border>
    <border>
      <left style="thin">
        <color indexed="55"/>
      </left>
      <right style="medium">
        <color indexed="55"/>
      </right>
      <top/>
      <bottom style="thin">
        <color indexed="64"/>
      </bottom>
      <diagonal/>
    </border>
    <border>
      <left style="thin">
        <color indexed="55"/>
      </left>
      <right style="medium">
        <color indexed="55"/>
      </right>
      <top style="thin">
        <color indexed="64"/>
      </top>
      <bottom style="thin">
        <color indexed="64"/>
      </bottom>
      <diagonal/>
    </border>
    <border>
      <left style="thin">
        <color indexed="55"/>
      </left>
      <right style="medium">
        <color indexed="55"/>
      </right>
      <top style="thin">
        <color indexed="64"/>
      </top>
      <bottom style="double">
        <color indexed="64"/>
      </bottom>
      <diagonal/>
    </border>
    <border>
      <left/>
      <right/>
      <top/>
      <bottom style="double">
        <color indexed="64"/>
      </bottom>
      <diagonal/>
    </border>
    <border>
      <left style="thin">
        <color indexed="55"/>
      </left>
      <right style="thin">
        <color indexed="55"/>
      </right>
      <top style="thin">
        <color indexed="64"/>
      </top>
      <bottom style="double">
        <color indexed="64"/>
      </bottom>
      <diagonal/>
    </border>
    <border>
      <left style="thin">
        <color indexed="55"/>
      </left>
      <right style="thin">
        <color indexed="55"/>
      </right>
      <top/>
      <bottom style="double">
        <color indexed="64"/>
      </bottom>
      <diagonal/>
    </border>
    <border>
      <left style="thin">
        <color indexed="55"/>
      </left>
      <right/>
      <top style="thin">
        <color indexed="64"/>
      </top>
      <bottom style="double">
        <color indexed="64"/>
      </bottom>
      <diagonal/>
    </border>
    <border>
      <left style="thin">
        <color indexed="55"/>
      </left>
      <right style="thin">
        <color indexed="55"/>
      </right>
      <top style="medium">
        <color indexed="55"/>
      </top>
      <bottom/>
      <diagonal/>
    </border>
    <border>
      <left style="thin">
        <color indexed="55"/>
      </left>
      <right/>
      <top style="medium">
        <color indexed="55"/>
      </top>
      <bottom/>
      <diagonal/>
    </border>
    <border>
      <left style="thin">
        <color indexed="55"/>
      </left>
      <right style="medium">
        <color indexed="55"/>
      </right>
      <top style="medium">
        <color indexed="55"/>
      </top>
      <bottom/>
      <diagonal/>
    </border>
    <border>
      <left style="thin">
        <color indexed="55"/>
      </left>
      <right style="thin">
        <color indexed="55"/>
      </right>
      <top style="thin">
        <color indexed="55"/>
      </top>
      <bottom style="medium">
        <color indexed="55"/>
      </bottom>
      <diagonal/>
    </border>
    <border>
      <left/>
      <right style="thin">
        <color indexed="55"/>
      </right>
      <top/>
      <bottom style="medium">
        <color indexed="55"/>
      </bottom>
      <diagonal/>
    </border>
    <border>
      <left style="thin">
        <color indexed="55"/>
      </left>
      <right/>
      <top/>
      <bottom style="medium">
        <color indexed="55"/>
      </bottom>
      <diagonal/>
    </border>
    <border>
      <left style="thin">
        <color indexed="55"/>
      </left>
      <right style="medium">
        <color indexed="55"/>
      </right>
      <top/>
      <bottom style="medium">
        <color indexed="55"/>
      </bottom>
      <diagonal/>
    </border>
    <border>
      <left style="medium">
        <color indexed="55"/>
      </left>
      <right style="thin">
        <color indexed="10"/>
      </right>
      <top/>
      <bottom style="thin">
        <color indexed="64"/>
      </bottom>
      <diagonal/>
    </border>
    <border>
      <left style="medium">
        <color indexed="55"/>
      </left>
      <right style="thin">
        <color indexed="10"/>
      </right>
      <top style="thin">
        <color indexed="64"/>
      </top>
      <bottom style="thin">
        <color indexed="64"/>
      </bottom>
      <diagonal/>
    </border>
    <border>
      <left style="medium">
        <color indexed="55"/>
      </left>
      <right style="thin">
        <color indexed="9"/>
      </right>
      <top style="medium">
        <color indexed="55"/>
      </top>
      <bottom style="thin">
        <color indexed="9"/>
      </bottom>
      <diagonal/>
    </border>
    <border>
      <left/>
      <right/>
      <top style="medium">
        <color indexed="55"/>
      </top>
      <bottom style="thin">
        <color indexed="9"/>
      </bottom>
      <diagonal/>
    </border>
    <border>
      <left/>
      <right style="thin">
        <color indexed="9"/>
      </right>
      <top style="medium">
        <color indexed="55"/>
      </top>
      <bottom style="thin">
        <color indexed="9"/>
      </bottom>
      <diagonal/>
    </border>
    <border>
      <left style="thin">
        <color indexed="9"/>
      </left>
      <right/>
      <top style="medium">
        <color indexed="55"/>
      </top>
      <bottom style="thin">
        <color indexed="9"/>
      </bottom>
      <diagonal/>
    </border>
    <border>
      <left/>
      <right style="medium">
        <color indexed="55"/>
      </right>
      <top style="medium">
        <color indexed="55"/>
      </top>
      <bottom style="thin">
        <color indexed="9"/>
      </bottom>
      <diagonal/>
    </border>
    <border>
      <left style="medium">
        <color indexed="55"/>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medium">
        <color indexed="55"/>
      </right>
      <top style="thin">
        <color indexed="9"/>
      </top>
      <bottom style="thin">
        <color indexed="9"/>
      </bottom>
      <diagonal/>
    </border>
    <border>
      <left style="medium">
        <color indexed="55"/>
      </left>
      <right/>
      <top style="medium">
        <color indexed="55"/>
      </top>
      <bottom/>
      <diagonal/>
    </border>
    <border>
      <left style="medium">
        <color indexed="55"/>
      </left>
      <right/>
      <top/>
      <bottom style="medium">
        <color indexed="55"/>
      </bottom>
      <diagonal/>
    </border>
    <border>
      <left/>
      <right style="thin">
        <color indexed="55"/>
      </right>
      <top style="thin">
        <color indexed="55"/>
      </top>
      <bottom style="medium">
        <color indexed="55"/>
      </bottom>
      <diagonal/>
    </border>
    <border>
      <left style="thin">
        <color indexed="55"/>
      </left>
      <right style="thin">
        <color indexed="55"/>
      </right>
      <top/>
      <bottom style="medium">
        <color indexed="55"/>
      </bottom>
      <diagonal/>
    </border>
    <border>
      <left/>
      <right/>
      <top style="medium">
        <color indexed="10"/>
      </top>
      <bottom/>
      <diagonal/>
    </border>
    <border>
      <left/>
      <right/>
      <top/>
      <bottom style="medium">
        <color indexed="64"/>
      </bottom>
      <diagonal/>
    </border>
    <border>
      <left style="thin">
        <color indexed="9"/>
      </left>
      <right/>
      <top style="thin">
        <color indexed="9"/>
      </top>
      <bottom/>
      <diagonal/>
    </border>
    <border>
      <left/>
      <right style="medium">
        <color indexed="55"/>
      </right>
      <top style="thin">
        <color indexed="9"/>
      </top>
      <bottom/>
      <diagonal/>
    </border>
    <border>
      <left style="thin">
        <color indexed="9"/>
      </left>
      <right/>
      <top style="thin">
        <color indexed="9"/>
      </top>
      <bottom style="thin">
        <color indexed="9"/>
      </bottom>
      <diagonal/>
    </border>
    <border>
      <left/>
      <right/>
      <top style="medium">
        <color indexed="55"/>
      </top>
      <bottom/>
      <diagonal/>
    </border>
    <border>
      <left/>
      <right style="medium">
        <color indexed="55"/>
      </right>
      <top style="medium">
        <color indexed="55"/>
      </top>
      <bottom/>
      <diagonal/>
    </border>
    <border>
      <left style="thin">
        <color indexed="9"/>
      </left>
      <right/>
      <top/>
      <bottom style="medium">
        <color indexed="55"/>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10"/>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s>
  <cellStyleXfs count="3">
    <xf numFmtId="0" fontId="0" fillId="0" borderId="0"/>
    <xf numFmtId="9" fontId="2" fillId="0" borderId="0" applyFont="0" applyFill="0" applyBorder="0" applyAlignment="0" applyProtection="0"/>
    <xf numFmtId="0" fontId="2" fillId="0" borderId="0"/>
  </cellStyleXfs>
  <cellXfs count="248">
    <xf numFmtId="0" fontId="0" fillId="0" borderId="0" xfId="0"/>
    <xf numFmtId="2" fontId="8" fillId="2" borderId="1" xfId="0" applyNumberFormat="1" applyFont="1" applyFill="1" applyBorder="1" applyAlignment="1" applyProtection="1">
      <alignment horizontal="center" wrapText="1"/>
      <protection locked="0"/>
    </xf>
    <xf numFmtId="2" fontId="8" fillId="3" borderId="2" xfId="0" applyNumberFormat="1" applyFont="1" applyFill="1" applyBorder="1" applyAlignment="1" applyProtection="1">
      <alignment horizontal="center" wrapText="1"/>
      <protection locked="0"/>
    </xf>
    <xf numFmtId="2" fontId="8" fillId="4" borderId="1" xfId="0" applyNumberFormat="1" applyFont="1" applyFill="1" applyBorder="1" applyAlignment="1" applyProtection="1">
      <alignment horizontal="center" wrapText="1"/>
      <protection locked="0"/>
    </xf>
    <xf numFmtId="0" fontId="3"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0" borderId="0" xfId="0" applyBorder="1" applyAlignment="1" applyProtection="1">
      <alignment horizontal="center"/>
    </xf>
    <xf numFmtId="0" fontId="0" fillId="0" borderId="0" xfId="0" applyBorder="1" applyProtection="1"/>
    <xf numFmtId="0" fontId="0" fillId="0" borderId="0" xfId="0" applyProtection="1"/>
    <xf numFmtId="0" fontId="1" fillId="4" borderId="3" xfId="0" applyFont="1" applyFill="1" applyBorder="1" applyAlignment="1" applyProtection="1">
      <alignment horizontal="center" vertical="top" wrapText="1"/>
    </xf>
    <xf numFmtId="0" fontId="1" fillId="0" borderId="0" xfId="0" applyFont="1" applyFill="1" applyBorder="1" applyProtection="1"/>
    <xf numFmtId="0" fontId="1" fillId="0" borderId="0" xfId="0" applyFont="1" applyFill="1" applyProtection="1"/>
    <xf numFmtId="0" fontId="1" fillId="4" borderId="4" xfId="0" applyFont="1" applyFill="1" applyBorder="1" applyAlignment="1" applyProtection="1">
      <alignment horizontal="center" vertical="center" wrapText="1"/>
    </xf>
    <xf numFmtId="0" fontId="6" fillId="0" borderId="0" xfId="0" applyFont="1" applyProtection="1"/>
    <xf numFmtId="0" fontId="4" fillId="0" borderId="0" xfId="0" applyFont="1" applyProtection="1"/>
    <xf numFmtId="0" fontId="6"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center"/>
    </xf>
    <xf numFmtId="0" fontId="9" fillId="0" borderId="0" xfId="0" applyFont="1" applyProtection="1"/>
    <xf numFmtId="0" fontId="5" fillId="0" borderId="0" xfId="0" applyFont="1" applyAlignment="1" applyProtection="1">
      <alignment horizontal="right"/>
    </xf>
    <xf numFmtId="2" fontId="8" fillId="2" borderId="1" xfId="0" applyNumberFormat="1" applyFont="1" applyFill="1" applyBorder="1" applyAlignment="1" applyProtection="1">
      <alignment horizontal="center" wrapText="1"/>
    </xf>
    <xf numFmtId="165" fontId="4" fillId="5" borderId="0" xfId="0" applyNumberFormat="1" applyFont="1" applyFill="1" applyAlignment="1" applyProtection="1">
      <alignment horizontal="center" vertical="center"/>
    </xf>
    <xf numFmtId="166" fontId="6" fillId="5" borderId="0" xfId="0" applyNumberFormat="1" applyFont="1" applyFill="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1" fillId="3" borderId="3" xfId="0" applyFont="1" applyFill="1" applyBorder="1" applyAlignment="1" applyProtection="1">
      <alignment horizontal="center" vertical="top" wrapText="1"/>
    </xf>
    <xf numFmtId="0" fontId="1" fillId="3" borderId="4" xfId="0" applyFont="1" applyFill="1" applyBorder="1" applyAlignment="1" applyProtection="1">
      <alignment horizontal="center" vertical="center" wrapText="1"/>
    </xf>
    <xf numFmtId="0" fontId="0" fillId="0" borderId="0" xfId="0" applyFill="1" applyAlignment="1" applyProtection="1">
      <alignment horizontal="left"/>
    </xf>
    <xf numFmtId="0" fontId="9" fillId="0" borderId="0" xfId="0" applyFont="1" applyFill="1" applyProtection="1"/>
    <xf numFmtId="0" fontId="13" fillId="0" borderId="0" xfId="0" applyFont="1" applyFill="1" applyAlignment="1" applyProtection="1">
      <alignment horizontal="center"/>
    </xf>
    <xf numFmtId="0" fontId="5" fillId="0" borderId="0" xfId="0" applyFont="1" applyFill="1" applyAlignment="1" applyProtection="1">
      <alignment horizontal="right"/>
    </xf>
    <xf numFmtId="2" fontId="11" fillId="6" borderId="5" xfId="0" applyNumberFormat="1" applyFont="1" applyFill="1" applyBorder="1" applyAlignment="1" applyProtection="1">
      <alignment horizontal="center"/>
    </xf>
    <xf numFmtId="2" fontId="4" fillId="2" borderId="5" xfId="0" applyNumberFormat="1" applyFont="1" applyFill="1" applyBorder="1" applyAlignment="1" applyProtection="1">
      <alignment horizontal="center"/>
    </xf>
    <xf numFmtId="2" fontId="4" fillId="2" borderId="6" xfId="0" applyNumberFormat="1" applyFont="1" applyFill="1" applyBorder="1" applyAlignment="1" applyProtection="1">
      <alignment horizontal="center"/>
    </xf>
    <xf numFmtId="2" fontId="4" fillId="3" borderId="6" xfId="0" applyNumberFormat="1" applyFont="1" applyFill="1" applyBorder="1" applyAlignment="1" applyProtection="1">
      <alignment horizontal="center"/>
    </xf>
    <xf numFmtId="2" fontId="4" fillId="4" borderId="6" xfId="0" applyNumberFormat="1" applyFont="1" applyFill="1" applyBorder="1" applyAlignment="1" applyProtection="1">
      <alignment horizontal="center"/>
    </xf>
    <xf numFmtId="0" fontId="1" fillId="6" borderId="3" xfId="0" applyFont="1" applyFill="1" applyBorder="1" applyAlignment="1" applyProtection="1">
      <alignment horizontal="center" vertical="top" wrapText="1"/>
    </xf>
    <xf numFmtId="2" fontId="8" fillId="2" borderId="2" xfId="0" applyNumberFormat="1" applyFont="1" applyFill="1" applyBorder="1" applyAlignment="1" applyProtection="1">
      <alignment horizontal="center" wrapText="1"/>
    </xf>
    <xf numFmtId="2" fontId="8" fillId="0" borderId="7" xfId="0" applyNumberFormat="1" applyFont="1" applyFill="1" applyBorder="1" applyAlignment="1" applyProtection="1">
      <alignment horizontal="center" wrapText="1"/>
    </xf>
    <xf numFmtId="2" fontId="8" fillId="0" borderId="8" xfId="0" applyNumberFormat="1" applyFont="1" applyFill="1" applyBorder="1" applyAlignment="1" applyProtection="1">
      <alignment horizontal="center" wrapText="1"/>
    </xf>
    <xf numFmtId="2" fontId="8" fillId="0" borderId="9" xfId="0" applyNumberFormat="1" applyFont="1" applyFill="1" applyBorder="1" applyAlignment="1" applyProtection="1">
      <alignment horizontal="center" wrapText="1"/>
    </xf>
    <xf numFmtId="2" fontId="8" fillId="0" borderId="10" xfId="0" applyNumberFormat="1" applyFont="1" applyFill="1" applyBorder="1" applyAlignment="1" applyProtection="1">
      <alignment horizontal="center" wrapText="1"/>
    </xf>
    <xf numFmtId="0" fontId="10" fillId="0" borderId="2"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1" xfId="0" applyFont="1" applyBorder="1" applyAlignment="1" applyProtection="1">
      <alignment horizontal="left" vertical="top" wrapText="1"/>
    </xf>
    <xf numFmtId="2" fontId="8" fillId="0" borderId="12" xfId="0" applyNumberFormat="1" applyFont="1" applyFill="1" applyBorder="1" applyAlignment="1" applyProtection="1">
      <alignment horizontal="center" wrapText="1"/>
    </xf>
    <xf numFmtId="2" fontId="14" fillId="6" borderId="1" xfId="0" applyNumberFormat="1" applyFont="1" applyFill="1" applyBorder="1" applyAlignment="1" applyProtection="1">
      <alignment horizontal="center" wrapText="1"/>
      <protection locked="0"/>
    </xf>
    <xf numFmtId="0" fontId="11" fillId="0" borderId="2" xfId="0" applyFont="1" applyBorder="1" applyAlignment="1" applyProtection="1">
      <alignment vertical="top"/>
    </xf>
    <xf numFmtId="0" fontId="15" fillId="0" borderId="2" xfId="0" applyFont="1" applyBorder="1" applyAlignment="1" applyProtection="1">
      <alignment horizontal="left" vertical="top"/>
    </xf>
    <xf numFmtId="2" fontId="16" fillId="2" borderId="2" xfId="0" applyNumberFormat="1" applyFont="1" applyFill="1" applyBorder="1" applyAlignment="1" applyProtection="1">
      <alignment horizontal="center" wrapText="1"/>
    </xf>
    <xf numFmtId="167" fontId="6" fillId="0" borderId="2" xfId="0" applyNumberFormat="1" applyFont="1" applyBorder="1" applyAlignment="1" applyProtection="1">
      <alignment vertical="top"/>
    </xf>
    <xf numFmtId="0" fontId="4" fillId="0" borderId="13" xfId="0" applyFont="1" applyFill="1" applyBorder="1" applyAlignment="1" applyProtection="1">
      <alignment horizontal="left" vertical="center"/>
    </xf>
    <xf numFmtId="0" fontId="0" fillId="0" borderId="14" xfId="0" applyBorder="1" applyAlignment="1" applyProtection="1">
      <alignment horizontal="left" vertical="center"/>
    </xf>
    <xf numFmtId="0" fontId="11" fillId="0" borderId="2" xfId="0" applyFont="1" applyBorder="1" applyAlignment="1" applyProtection="1">
      <alignment horizontal="left" vertical="top"/>
    </xf>
    <xf numFmtId="0" fontId="4" fillId="0" borderId="0" xfId="0" applyFont="1" applyAlignment="1" applyProtection="1">
      <alignment horizontal="left"/>
    </xf>
    <xf numFmtId="168" fontId="6" fillId="0" borderId="2" xfId="0" applyNumberFormat="1" applyFont="1" applyBorder="1" applyAlignment="1" applyProtection="1">
      <alignment horizontal="left" vertical="top"/>
    </xf>
    <xf numFmtId="14" fontId="0" fillId="0" borderId="0" xfId="0" applyNumberFormat="1" applyBorder="1" applyProtection="1"/>
    <xf numFmtId="0" fontId="0" fillId="0" borderId="0" xfId="0" applyBorder="1" applyAlignment="1" applyProtection="1">
      <alignment horizontal="right"/>
    </xf>
    <xf numFmtId="0" fontId="0" fillId="0" borderId="0" xfId="0" applyAlignment="1">
      <alignment horizontal="right"/>
    </xf>
    <xf numFmtId="0" fontId="0" fillId="0" borderId="0" xfId="0" applyAlignment="1" applyProtection="1">
      <alignment horizontal="right"/>
    </xf>
    <xf numFmtId="0" fontId="3" fillId="2" borderId="0" xfId="0" applyNumberFormat="1" applyFont="1" applyFill="1" applyBorder="1" applyAlignment="1" applyProtection="1">
      <alignment horizontal="left"/>
    </xf>
    <xf numFmtId="167" fontId="18" fillId="0" borderId="2" xfId="0" applyNumberFormat="1" applyFont="1" applyBorder="1" applyAlignment="1" applyProtection="1">
      <alignment vertical="top"/>
    </xf>
    <xf numFmtId="168" fontId="18" fillId="0" borderId="2" xfId="0" applyNumberFormat="1" applyFont="1" applyBorder="1" applyAlignment="1" applyProtection="1">
      <alignment horizontal="left" vertical="top"/>
    </xf>
    <xf numFmtId="2" fontId="19" fillId="2" borderId="1" xfId="0" applyNumberFormat="1" applyFont="1" applyFill="1" applyBorder="1" applyAlignment="1" applyProtection="1">
      <alignment horizontal="center" wrapText="1"/>
    </xf>
    <xf numFmtId="2" fontId="19" fillId="2" borderId="2" xfId="0" applyNumberFormat="1" applyFont="1" applyFill="1" applyBorder="1" applyAlignment="1" applyProtection="1">
      <alignment horizontal="center" wrapText="1"/>
    </xf>
    <xf numFmtId="165" fontId="4" fillId="5" borderId="0" xfId="0" applyNumberFormat="1" applyFont="1" applyFill="1" applyAlignment="1" applyProtection="1">
      <alignment horizontal="right" vertical="center"/>
    </xf>
    <xf numFmtId="0" fontId="0" fillId="0" borderId="0" xfId="0" applyFill="1" applyBorder="1" applyAlignment="1" applyProtection="1">
      <alignment horizontal="center"/>
    </xf>
    <xf numFmtId="0" fontId="0" fillId="0" borderId="0" xfId="0" applyAlignment="1" applyProtection="1">
      <alignment vertical="top"/>
    </xf>
    <xf numFmtId="0" fontId="20" fillId="6" borderId="4" xfId="0" applyFont="1" applyFill="1" applyBorder="1" applyAlignment="1" applyProtection="1">
      <alignment horizontal="center" vertical="center" wrapText="1"/>
    </xf>
    <xf numFmtId="0" fontId="7" fillId="0" borderId="0" xfId="0" applyFont="1" applyBorder="1" applyAlignment="1" applyProtection="1">
      <alignment vertical="top" wrapText="1"/>
    </xf>
    <xf numFmtId="0" fontId="15" fillId="7" borderId="15" xfId="0" applyFont="1" applyFill="1" applyBorder="1" applyAlignment="1" applyProtection="1">
      <alignment horizontal="center" vertical="center"/>
      <protection locked="0"/>
    </xf>
    <xf numFmtId="0" fontId="15" fillId="7" borderId="16" xfId="0" applyFont="1" applyFill="1" applyBorder="1" applyAlignment="1" applyProtection="1">
      <alignment horizontal="center" vertical="center"/>
      <protection locked="0"/>
    </xf>
    <xf numFmtId="9" fontId="15" fillId="7" borderId="15" xfId="0" applyNumberFormat="1" applyFont="1" applyFill="1" applyBorder="1" applyAlignment="1" applyProtection="1">
      <alignment horizontal="center" vertical="center"/>
      <protection locked="0"/>
    </xf>
    <xf numFmtId="0" fontId="15" fillId="0" borderId="17" xfId="0" applyFont="1" applyBorder="1" applyAlignment="1" applyProtection="1">
      <alignment horizontal="left"/>
    </xf>
    <xf numFmtId="1" fontId="12" fillId="6" borderId="18" xfId="0" applyNumberFormat="1" applyFont="1" applyFill="1" applyBorder="1" applyAlignment="1" applyProtection="1">
      <alignment horizontal="center" vertical="center"/>
    </xf>
    <xf numFmtId="0" fontId="12" fillId="6" borderId="19" xfId="0" applyFont="1" applyFill="1" applyBorder="1" applyAlignment="1" applyProtection="1">
      <alignment vertical="center"/>
    </xf>
    <xf numFmtId="0" fontId="24" fillId="0" borderId="0" xfId="0" applyFont="1" applyFill="1" applyAlignment="1" applyProtection="1">
      <alignment horizontal="right"/>
    </xf>
    <xf numFmtId="0" fontId="21" fillId="8" borderId="0" xfId="0" applyFont="1" applyFill="1" applyBorder="1" applyAlignment="1" applyProtection="1">
      <alignment horizontal="left" vertical="center"/>
    </xf>
    <xf numFmtId="0" fontId="23" fillId="8" borderId="0" xfId="0" applyFont="1" applyFill="1" applyBorder="1" applyAlignment="1" applyProtection="1">
      <alignment horizontal="center"/>
    </xf>
    <xf numFmtId="0" fontId="16" fillId="9" borderId="0" xfId="0" applyFont="1" applyFill="1" applyBorder="1" applyAlignment="1" applyProtection="1">
      <alignment horizontal="left" vertical="center"/>
    </xf>
    <xf numFmtId="0" fontId="22" fillId="8" borderId="0" xfId="0" applyFont="1" applyFill="1" applyBorder="1" applyAlignment="1" applyProtection="1">
      <alignment horizontal="left"/>
    </xf>
    <xf numFmtId="10" fontId="16" fillId="9" borderId="0" xfId="0" applyNumberFormat="1" applyFont="1" applyFill="1" applyBorder="1" applyAlignment="1" applyProtection="1">
      <alignment horizontal="left" vertical="center"/>
    </xf>
    <xf numFmtId="165" fontId="15" fillId="9" borderId="0" xfId="0" applyNumberFormat="1" applyFont="1" applyFill="1" applyAlignment="1" applyProtection="1">
      <alignment horizontal="center" vertical="center"/>
    </xf>
    <xf numFmtId="0" fontId="0" fillId="0" borderId="0" xfId="0" applyBorder="1" applyAlignment="1" applyProtection="1">
      <alignment horizontal="center" vertical="top"/>
    </xf>
    <xf numFmtId="0" fontId="0" fillId="0" borderId="0" xfId="0" applyBorder="1" applyAlignment="1" applyProtection="1">
      <alignment horizontal="left" vertical="top"/>
    </xf>
    <xf numFmtId="0" fontId="7" fillId="10" borderId="0" xfId="0" applyFont="1" applyFill="1" applyAlignment="1" applyProtection="1">
      <alignment horizontal="left"/>
    </xf>
    <xf numFmtId="0" fontId="8" fillId="10" borderId="0" xfId="0" applyFont="1" applyFill="1" applyAlignment="1" applyProtection="1">
      <alignment vertical="center"/>
    </xf>
    <xf numFmtId="0" fontId="4" fillId="10" borderId="0" xfId="0" applyFont="1" applyFill="1" applyBorder="1" applyAlignment="1" applyProtection="1">
      <alignment horizontal="center" vertical="center"/>
    </xf>
    <xf numFmtId="10" fontId="8" fillId="10" borderId="0" xfId="0" applyNumberFormat="1" applyFont="1" applyFill="1" applyBorder="1" applyAlignment="1" applyProtection="1">
      <alignment horizontal="left" vertical="center"/>
    </xf>
    <xf numFmtId="0" fontId="6" fillId="10" borderId="0" xfId="0" applyFont="1" applyFill="1" applyBorder="1" applyAlignment="1" applyProtection="1">
      <alignment horizontal="left" vertical="center"/>
    </xf>
    <xf numFmtId="0" fontId="6" fillId="0" borderId="0" xfId="0" applyFont="1" applyFill="1" applyAlignment="1" applyProtection="1">
      <alignment horizontal="right"/>
    </xf>
    <xf numFmtId="10" fontId="4" fillId="0" borderId="0" xfId="0" applyNumberFormat="1" applyFont="1" applyFill="1" applyAlignment="1" applyProtection="1">
      <alignment horizontal="center"/>
    </xf>
    <xf numFmtId="0" fontId="1" fillId="0" borderId="0" xfId="0" applyFont="1" applyFill="1" applyAlignment="1" applyProtection="1">
      <alignment horizontal="right"/>
    </xf>
    <xf numFmtId="2" fontId="8" fillId="6" borderId="20" xfId="0" applyNumberFormat="1" applyFont="1" applyFill="1" applyBorder="1" applyAlignment="1" applyProtection="1">
      <alignment horizontal="center" wrapText="1"/>
    </xf>
    <xf numFmtId="0" fontId="6" fillId="0" borderId="0" xfId="0" applyFont="1" applyAlignment="1" applyProtection="1">
      <alignment horizontal="right"/>
    </xf>
    <xf numFmtId="164" fontId="11" fillId="6" borderId="21" xfId="0" applyNumberFormat="1" applyFont="1" applyFill="1" applyBorder="1" applyAlignment="1" applyProtection="1">
      <alignment horizontal="center"/>
    </xf>
    <xf numFmtId="170" fontId="3" fillId="2" borderId="0" xfId="0" applyNumberFormat="1" applyFont="1" applyFill="1" applyBorder="1" applyAlignment="1" applyProtection="1">
      <alignment horizontal="left"/>
    </xf>
    <xf numFmtId="171" fontId="6" fillId="0" borderId="2" xfId="0" applyNumberFormat="1" applyFont="1" applyBorder="1" applyAlignment="1" applyProtection="1">
      <alignment horizontal="left" vertical="top"/>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6" fontId="6" fillId="5" borderId="25" xfId="0" applyNumberFormat="1" applyFont="1" applyFill="1" applyBorder="1" applyAlignment="1" applyProtection="1">
      <alignment horizontal="center" vertical="center"/>
    </xf>
    <xf numFmtId="10" fontId="4" fillId="9" borderId="0" xfId="0" applyNumberFormat="1" applyFont="1" applyFill="1" applyAlignment="1" applyProtection="1">
      <alignment horizontal="center" vertical="center"/>
    </xf>
    <xf numFmtId="0" fontId="0" fillId="8" borderId="0" xfId="0" applyFill="1" applyAlignment="1" applyProtection="1">
      <alignment horizontal="center"/>
    </xf>
    <xf numFmtId="0" fontId="6" fillId="9" borderId="0" xfId="0" applyFont="1" applyFill="1" applyAlignment="1" applyProtection="1">
      <alignment horizontal="right" vertical="center"/>
    </xf>
    <xf numFmtId="0" fontId="0" fillId="8" borderId="0" xfId="0" applyFill="1" applyProtection="1"/>
    <xf numFmtId="0" fontId="8" fillId="9" borderId="0" xfId="0" applyFont="1" applyFill="1" applyAlignment="1" applyProtection="1">
      <alignment horizontal="left" vertical="center"/>
    </xf>
    <xf numFmtId="166" fontId="6" fillId="9" borderId="0" xfId="0" applyNumberFormat="1" applyFont="1" applyFill="1" applyAlignment="1" applyProtection="1">
      <alignment horizontal="center" vertical="center"/>
    </xf>
    <xf numFmtId="0" fontId="8" fillId="9" borderId="0" xfId="0" applyFont="1" applyFill="1" applyBorder="1" applyAlignment="1" applyProtection="1">
      <alignment horizontal="left" vertical="center"/>
    </xf>
    <xf numFmtId="0" fontId="0" fillId="9" borderId="0" xfId="0" applyFill="1" applyAlignment="1" applyProtection="1">
      <alignment horizontal="left"/>
    </xf>
    <xf numFmtId="0" fontId="8" fillId="9" borderId="26" xfId="0" applyFont="1" applyFill="1" applyBorder="1" applyAlignment="1" applyProtection="1">
      <alignment horizontal="left" vertical="center"/>
    </xf>
    <xf numFmtId="0" fontId="0" fillId="8" borderId="0" xfId="0" applyFill="1" applyBorder="1" applyAlignment="1" applyProtection="1">
      <alignment horizontal="center"/>
    </xf>
    <xf numFmtId="0" fontId="0" fillId="8" borderId="0" xfId="0" applyFill="1" applyBorder="1" applyAlignment="1" applyProtection="1">
      <alignment horizontal="left"/>
    </xf>
    <xf numFmtId="0" fontId="0" fillId="8" borderId="0" xfId="0" applyFill="1" applyBorder="1" applyProtection="1"/>
    <xf numFmtId="0" fontId="0" fillId="8" borderId="0" xfId="0" applyFill="1" applyAlignment="1" applyProtection="1">
      <alignment horizontal="left"/>
    </xf>
    <xf numFmtId="0" fontId="0" fillId="9" borderId="0" xfId="0" applyFill="1" applyAlignment="1" applyProtection="1">
      <alignment horizontal="center"/>
    </xf>
    <xf numFmtId="10" fontId="27" fillId="9" borderId="0" xfId="0" applyNumberFormat="1" applyFont="1" applyFill="1" applyAlignment="1" applyProtection="1">
      <alignment horizontal="right" vertical="center"/>
    </xf>
    <xf numFmtId="0" fontId="25" fillId="8" borderId="0" xfId="0" applyFont="1" applyFill="1" applyBorder="1" applyAlignment="1" applyProtection="1">
      <alignment horizontal="left" vertical="center"/>
    </xf>
    <xf numFmtId="0" fontId="26" fillId="8" borderId="0" xfId="0" applyFont="1" applyFill="1" applyBorder="1" applyAlignment="1" applyProtection="1">
      <alignment horizontal="left"/>
    </xf>
    <xf numFmtId="0" fontId="28" fillId="8" borderId="0" xfId="0" applyFont="1" applyFill="1" applyBorder="1" applyAlignment="1" applyProtection="1">
      <alignment horizontal="left" vertical="center"/>
    </xf>
    <xf numFmtId="0" fontId="17" fillId="8" borderId="0" xfId="0" applyFont="1" applyFill="1" applyBorder="1" applyAlignment="1" applyProtection="1">
      <alignment horizontal="left" vertical="center"/>
    </xf>
    <xf numFmtId="0" fontId="0" fillId="0" borderId="27" xfId="0" applyBorder="1" applyAlignment="1" applyProtection="1">
      <alignment horizontal="center" vertical="top"/>
    </xf>
    <xf numFmtId="0" fontId="0" fillId="0" borderId="27" xfId="0" applyBorder="1" applyAlignment="1" applyProtection="1">
      <alignment vertical="top"/>
    </xf>
    <xf numFmtId="0" fontId="15" fillId="7" borderId="15" xfId="0" applyNumberFormat="1" applyFont="1" applyFill="1" applyBorder="1" applyAlignment="1" applyProtection="1">
      <alignment horizontal="center" vertical="center"/>
      <protection locked="0"/>
    </xf>
    <xf numFmtId="0" fontId="15" fillId="9" borderId="28" xfId="0" applyFont="1" applyFill="1" applyBorder="1" applyAlignment="1" applyProtection="1">
      <alignment horizontal="center" vertical="center"/>
    </xf>
    <xf numFmtId="10" fontId="12" fillId="6" borderId="29" xfId="0" applyNumberFormat="1" applyFont="1" applyFill="1" applyBorder="1" applyAlignment="1" applyProtection="1">
      <alignment vertical="center"/>
    </xf>
    <xf numFmtId="10" fontId="12" fillId="6" borderId="30" xfId="0" applyNumberFormat="1" applyFont="1" applyFill="1" applyBorder="1" applyAlignment="1" applyProtection="1">
      <alignment vertical="center"/>
    </xf>
    <xf numFmtId="1" fontId="12" fillId="6" borderId="31" xfId="0" applyNumberFormat="1" applyFont="1" applyFill="1" applyBorder="1" applyAlignment="1" applyProtection="1">
      <alignment horizontal="center" vertical="center"/>
    </xf>
    <xf numFmtId="2" fontId="8" fillId="6" borderId="32" xfId="0" applyNumberFormat="1" applyFont="1" applyFill="1" applyBorder="1" applyAlignment="1" applyProtection="1">
      <alignment horizontal="center" wrapText="1"/>
    </xf>
    <xf numFmtId="2" fontId="8" fillId="2" borderId="33" xfId="0" applyNumberFormat="1" applyFont="1" applyFill="1" applyBorder="1" applyAlignment="1" applyProtection="1">
      <alignment horizontal="center" wrapText="1"/>
    </xf>
    <xf numFmtId="2" fontId="8" fillId="2" borderId="11" xfId="0" applyNumberFormat="1" applyFont="1" applyFill="1" applyBorder="1" applyAlignment="1" applyProtection="1">
      <alignment horizontal="center" wrapText="1"/>
    </xf>
    <xf numFmtId="2" fontId="8" fillId="2" borderId="34" xfId="0" applyNumberFormat="1" applyFont="1" applyFill="1" applyBorder="1" applyAlignment="1" applyProtection="1">
      <alignment horizontal="center" wrapText="1"/>
    </xf>
    <xf numFmtId="2" fontId="8" fillId="2" borderId="35" xfId="0" applyNumberFormat="1" applyFont="1" applyFill="1" applyBorder="1" applyAlignment="1" applyProtection="1">
      <alignment horizontal="center" wrapText="1"/>
    </xf>
    <xf numFmtId="2" fontId="8" fillId="4" borderId="36" xfId="0" applyNumberFormat="1" applyFont="1" applyFill="1" applyBorder="1" applyAlignment="1" applyProtection="1">
      <alignment horizontal="center" wrapText="1"/>
    </xf>
    <xf numFmtId="2" fontId="8" fillId="4" borderId="37" xfId="0" applyNumberFormat="1" applyFont="1" applyFill="1" applyBorder="1" applyAlignment="1" applyProtection="1">
      <alignment horizontal="center" wrapText="1"/>
    </xf>
    <xf numFmtId="2" fontId="8" fillId="3" borderId="34" xfId="0" applyNumberFormat="1" applyFont="1" applyFill="1" applyBorder="1" applyAlignment="1" applyProtection="1">
      <alignment horizontal="center" wrapText="1"/>
    </xf>
    <xf numFmtId="2" fontId="8" fillId="3" borderId="35" xfId="0" applyNumberFormat="1" applyFont="1" applyFill="1" applyBorder="1" applyAlignment="1" applyProtection="1">
      <alignment horizontal="center" wrapText="1"/>
    </xf>
    <xf numFmtId="2" fontId="15" fillId="0" borderId="38" xfId="0" applyNumberFormat="1" applyFont="1" applyFill="1" applyBorder="1" applyAlignment="1" applyProtection="1">
      <alignment horizontal="right" wrapText="1"/>
    </xf>
    <xf numFmtId="2" fontId="15" fillId="0" borderId="39" xfId="0" applyNumberFormat="1" applyFont="1" applyFill="1" applyBorder="1" applyAlignment="1" applyProtection="1">
      <alignment horizontal="right" wrapText="1"/>
    </xf>
    <xf numFmtId="2" fontId="15" fillId="0" borderId="40" xfId="0" applyNumberFormat="1" applyFont="1" applyFill="1" applyBorder="1" applyAlignment="1" applyProtection="1">
      <alignment horizontal="right" wrapText="1"/>
    </xf>
    <xf numFmtId="164" fontId="15" fillId="2" borderId="41" xfId="0" applyNumberFormat="1" applyFont="1" applyFill="1" applyBorder="1" applyAlignment="1" applyProtection="1">
      <alignment horizontal="center"/>
    </xf>
    <xf numFmtId="164" fontId="15" fillId="2" borderId="42" xfId="0" applyNumberFormat="1" applyFont="1" applyFill="1" applyBorder="1" applyAlignment="1" applyProtection="1">
      <alignment horizontal="center"/>
    </xf>
    <xf numFmtId="164" fontId="15" fillId="3" borderId="43" xfId="0" applyNumberFormat="1" applyFont="1" applyFill="1" applyBorder="1" applyAlignment="1" applyProtection="1">
      <alignment horizontal="center"/>
    </xf>
    <xf numFmtId="164" fontId="15" fillId="4" borderId="44" xfId="0" applyNumberFormat="1" applyFont="1" applyFill="1" applyBorder="1" applyAlignment="1" applyProtection="1">
      <alignment horizontal="center"/>
    </xf>
    <xf numFmtId="0" fontId="29" fillId="3" borderId="45" xfId="0" applyFont="1" applyFill="1" applyBorder="1" applyAlignment="1" applyProtection="1">
      <alignment horizontal="center" vertical="top" wrapText="1"/>
    </xf>
    <xf numFmtId="0" fontId="29" fillId="4" borderId="46" xfId="0" applyFont="1" applyFill="1" applyBorder="1" applyAlignment="1" applyProtection="1">
      <alignment horizontal="center" vertical="top" wrapText="1"/>
    </xf>
    <xf numFmtId="0" fontId="29" fillId="10" borderId="47" xfId="0" applyFont="1" applyFill="1" applyBorder="1" applyAlignment="1" applyProtection="1">
      <alignment horizontal="center" vertical="top" wrapText="1"/>
    </xf>
    <xf numFmtId="0" fontId="29" fillId="2" borderId="48" xfId="0" applyFont="1" applyFill="1" applyBorder="1" applyAlignment="1" applyProtection="1">
      <alignment horizontal="center" vertical="center" wrapText="1"/>
    </xf>
    <xf numFmtId="0" fontId="29" fillId="3" borderId="49" xfId="0" applyFont="1" applyFill="1" applyBorder="1" applyAlignment="1" applyProtection="1">
      <alignment horizontal="center" vertical="center" wrapText="1"/>
    </xf>
    <xf numFmtId="0" fontId="29" fillId="4" borderId="50" xfId="0" applyFont="1" applyFill="1" applyBorder="1" applyAlignment="1" applyProtection="1">
      <alignment horizontal="center" vertical="center" wrapText="1"/>
    </xf>
    <xf numFmtId="0" fontId="29" fillId="10" borderId="51" xfId="0" applyFont="1" applyFill="1" applyBorder="1" applyAlignment="1" applyProtection="1">
      <alignment horizontal="center" vertical="center" wrapText="1"/>
    </xf>
    <xf numFmtId="0" fontId="15" fillId="0" borderId="52" xfId="0" applyFont="1" applyBorder="1" applyProtection="1"/>
    <xf numFmtId="0" fontId="15" fillId="0" borderId="53" xfId="0" applyFont="1" applyBorder="1" applyProtection="1"/>
    <xf numFmtId="0" fontId="30" fillId="11" borderId="29" xfId="0" applyFont="1" applyFill="1" applyBorder="1" applyAlignment="1" applyProtection="1">
      <alignment horizontal="left" vertical="center"/>
    </xf>
    <xf numFmtId="0" fontId="16" fillId="2" borderId="54" xfId="0" applyFont="1" applyFill="1" applyBorder="1" applyAlignment="1" applyProtection="1">
      <alignment horizontal="left" vertical="center"/>
    </xf>
    <xf numFmtId="0" fontId="23" fillId="2" borderId="55" xfId="0" applyFont="1" applyFill="1" applyBorder="1" applyAlignment="1" applyProtection="1">
      <alignment horizontal="left" vertical="center"/>
    </xf>
    <xf numFmtId="1" fontId="16" fillId="2" borderId="56" xfId="0" applyNumberFormat="1" applyFont="1" applyFill="1" applyBorder="1" applyAlignment="1" applyProtection="1">
      <alignment horizontal="center" vertical="center"/>
    </xf>
    <xf numFmtId="172" fontId="23" fillId="2" borderId="57" xfId="1" applyNumberFormat="1" applyFont="1" applyFill="1" applyBorder="1" applyAlignment="1" applyProtection="1">
      <alignment horizontal="left" vertical="center"/>
    </xf>
    <xf numFmtId="1" fontId="16" fillId="2" borderId="58" xfId="0" applyNumberFormat="1" applyFont="1" applyFill="1" applyBorder="1" applyAlignment="1" applyProtection="1">
      <alignment horizontal="center" vertical="center"/>
    </xf>
    <xf numFmtId="0" fontId="16" fillId="3" borderId="59" xfId="0" applyFont="1" applyFill="1" applyBorder="1" applyAlignment="1" applyProtection="1">
      <alignment horizontal="left" vertical="center"/>
    </xf>
    <xf numFmtId="0" fontId="23" fillId="3" borderId="60" xfId="0" applyFont="1" applyFill="1" applyBorder="1" applyAlignment="1" applyProtection="1">
      <alignment horizontal="left" vertical="center"/>
    </xf>
    <xf numFmtId="1" fontId="16" fillId="3" borderId="61" xfId="0" applyNumberFormat="1" applyFont="1" applyFill="1" applyBorder="1" applyAlignment="1" applyProtection="1">
      <alignment horizontal="center" vertical="center"/>
    </xf>
    <xf numFmtId="172" fontId="23" fillId="3" borderId="62" xfId="1" applyNumberFormat="1" applyFont="1" applyFill="1" applyBorder="1" applyAlignment="1" applyProtection="1">
      <alignment horizontal="left" vertical="center"/>
    </xf>
    <xf numFmtId="1" fontId="16" fillId="3" borderId="63" xfId="0" applyNumberFormat="1" applyFont="1" applyFill="1" applyBorder="1" applyAlignment="1" applyProtection="1">
      <alignment horizontal="center" vertical="center"/>
    </xf>
    <xf numFmtId="10" fontId="16" fillId="4" borderId="59" xfId="0" applyNumberFormat="1" applyFont="1" applyFill="1" applyBorder="1" applyAlignment="1" applyProtection="1">
      <alignment horizontal="left" vertical="center"/>
    </xf>
    <xf numFmtId="10" fontId="23" fillId="4" borderId="60" xfId="0" applyNumberFormat="1" applyFont="1" applyFill="1" applyBorder="1" applyAlignment="1" applyProtection="1">
      <alignment horizontal="left" vertical="center"/>
    </xf>
    <xf numFmtId="1" fontId="16" fillId="4" borderId="61" xfId="0" applyNumberFormat="1" applyFont="1" applyFill="1" applyBorder="1" applyAlignment="1" applyProtection="1">
      <alignment horizontal="center" vertical="center"/>
    </xf>
    <xf numFmtId="172" fontId="23" fillId="4" borderId="62" xfId="1" applyNumberFormat="1" applyFont="1" applyFill="1" applyBorder="1" applyAlignment="1" applyProtection="1">
      <alignment horizontal="left" vertical="center"/>
    </xf>
    <xf numFmtId="1" fontId="16" fillId="4" borderId="63" xfId="0" applyNumberFormat="1" applyFont="1" applyFill="1" applyBorder="1" applyAlignment="1" applyProtection="1">
      <alignment horizontal="center" vertical="center"/>
    </xf>
    <xf numFmtId="0" fontId="15"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xf>
    <xf numFmtId="0" fontId="29" fillId="2" borderId="66" xfId="0" applyFont="1" applyFill="1" applyBorder="1" applyAlignment="1" applyProtection="1">
      <alignment horizontal="center" vertical="center" wrapText="1"/>
    </xf>
    <xf numFmtId="0" fontId="29" fillId="6" borderId="45" xfId="0" applyFont="1" applyFill="1" applyBorder="1" applyAlignment="1" applyProtection="1">
      <alignment horizontal="center" vertical="top" wrapText="1"/>
    </xf>
    <xf numFmtId="0" fontId="12" fillId="6" borderId="67" xfId="0" applyFont="1" applyFill="1" applyBorder="1" applyAlignment="1" applyProtection="1">
      <alignment horizontal="center" vertical="center" wrapText="1"/>
    </xf>
    <xf numFmtId="0" fontId="31" fillId="11" borderId="59" xfId="0" applyFont="1" applyFill="1" applyBorder="1" applyAlignment="1" applyProtection="1">
      <alignment horizontal="left" vertical="center"/>
    </xf>
    <xf numFmtId="0" fontId="5" fillId="0" borderId="0" xfId="0" applyFont="1"/>
    <xf numFmtId="0" fontId="32" fillId="0" borderId="0" xfId="0" applyFont="1" applyAlignment="1">
      <alignment horizontal="right"/>
    </xf>
    <xf numFmtId="0" fontId="5" fillId="0" borderId="0" xfId="0" applyFont="1" applyProtection="1"/>
    <xf numFmtId="0" fontId="0" fillId="2" borderId="0" xfId="0" applyFill="1" applyProtection="1"/>
    <xf numFmtId="0" fontId="8" fillId="2" borderId="0" xfId="0" applyFont="1" applyFill="1" applyProtection="1"/>
    <xf numFmtId="0" fontId="0" fillId="3" borderId="0" xfId="0" applyFill="1" applyProtection="1"/>
    <xf numFmtId="0" fontId="0" fillId="4" borderId="0" xfId="0" applyFill="1" applyProtection="1"/>
    <xf numFmtId="0" fontId="0" fillId="0" borderId="68" xfId="0" applyBorder="1" applyProtection="1"/>
    <xf numFmtId="169" fontId="3" fillId="2" borderId="69" xfId="0" applyNumberFormat="1" applyFont="1" applyFill="1" applyBorder="1" applyAlignment="1" applyProtection="1"/>
    <xf numFmtId="0" fontId="35" fillId="6" borderId="4" xfId="0" applyFont="1" applyFill="1" applyBorder="1" applyAlignment="1" applyProtection="1">
      <alignment horizontal="center" vertical="center" wrapText="1"/>
    </xf>
    <xf numFmtId="2" fontId="14" fillId="6" borderId="1" xfId="0" applyNumberFormat="1" applyFont="1" applyFill="1" applyBorder="1" applyAlignment="1" applyProtection="1">
      <alignment horizontal="center" wrapText="1"/>
    </xf>
    <xf numFmtId="2" fontId="8" fillId="3" borderId="2" xfId="0" applyNumberFormat="1" applyFont="1" applyFill="1" applyBorder="1" applyAlignment="1" applyProtection="1">
      <alignment horizontal="center" wrapText="1"/>
    </xf>
    <xf numFmtId="2" fontId="8" fillId="4" borderId="1" xfId="0" applyNumberFormat="1" applyFont="1" applyFill="1" applyBorder="1" applyAlignment="1" applyProtection="1">
      <alignment horizontal="center" wrapText="1"/>
    </xf>
    <xf numFmtId="49" fontId="10" fillId="0" borderId="1" xfId="0" applyNumberFormat="1" applyFont="1" applyBorder="1" applyAlignment="1" applyProtection="1">
      <alignment horizontal="left" vertical="top" wrapText="1"/>
    </xf>
    <xf numFmtId="0" fontId="15" fillId="9" borderId="0" xfId="0" applyFont="1" applyFill="1" applyBorder="1" applyAlignment="1" applyProtection="1">
      <alignment horizontal="center" vertical="center"/>
    </xf>
    <xf numFmtId="0" fontId="2" fillId="0" borderId="0" xfId="0" applyFont="1" applyAlignment="1">
      <alignment horizontal="right"/>
    </xf>
    <xf numFmtId="0" fontId="36" fillId="9" borderId="0" xfId="0" applyFont="1" applyFill="1" applyAlignment="1" applyProtection="1">
      <alignment horizontal="left"/>
    </xf>
    <xf numFmtId="0" fontId="37" fillId="0" borderId="1" xfId="0" applyFont="1" applyBorder="1" applyAlignment="1" applyProtection="1">
      <alignment horizontal="left" vertical="top" wrapText="1"/>
    </xf>
    <xf numFmtId="0" fontId="2" fillId="0" borderId="0" xfId="2" applyFont="1" applyAlignment="1">
      <alignment horizontal="right"/>
    </xf>
    <xf numFmtId="0" fontId="7" fillId="0" borderId="0" xfId="0" applyFont="1" applyBorder="1" applyAlignment="1" applyProtection="1">
      <alignment vertical="top" wrapText="1"/>
    </xf>
    <xf numFmtId="0" fontId="0" fillId="0" borderId="0" xfId="0" applyBorder="1" applyAlignment="1">
      <alignment vertical="top"/>
    </xf>
    <xf numFmtId="0" fontId="29" fillId="2" borderId="73" xfId="0" applyFont="1" applyFill="1" applyBorder="1" applyAlignment="1" applyProtection="1">
      <alignment horizontal="center" vertical="top" wrapText="1"/>
    </xf>
    <xf numFmtId="14" fontId="7" fillId="10" borderId="76" xfId="0" applyNumberFormat="1" applyFont="1" applyFill="1" applyBorder="1" applyAlignment="1" applyProtection="1">
      <alignment horizontal="center" vertical="center"/>
      <protection locked="0"/>
    </xf>
    <xf numFmtId="14" fontId="7" fillId="10" borderId="77" xfId="0" applyNumberFormat="1" applyFont="1" applyFill="1" applyBorder="1" applyAlignment="1" applyProtection="1">
      <alignment horizontal="center" vertical="center"/>
      <protection locked="0"/>
    </xf>
    <xf numFmtId="14" fontId="7" fillId="8" borderId="0" xfId="0" applyNumberFormat="1" applyFont="1" applyFill="1" applyBorder="1" applyAlignment="1" applyProtection="1">
      <alignment horizontal="center" vertical="center"/>
    </xf>
    <xf numFmtId="0" fontId="4" fillId="7" borderId="76" xfId="0" applyFont="1" applyFill="1" applyBorder="1" applyAlignment="1" applyProtection="1">
      <alignment horizontal="center" vertical="center"/>
      <protection locked="0"/>
    </xf>
    <xf numFmtId="0" fontId="4" fillId="7" borderId="77" xfId="0" applyFont="1" applyFill="1" applyBorder="1" applyAlignment="1" applyProtection="1">
      <alignment horizontal="center" vertical="center"/>
      <protection locked="0"/>
    </xf>
    <xf numFmtId="0" fontId="0" fillId="8" borderId="68" xfId="0" applyFill="1" applyBorder="1" applyAlignment="1" applyProtection="1">
      <alignment horizontal="center"/>
    </xf>
    <xf numFmtId="0" fontId="16" fillId="7" borderId="76" xfId="0" applyFont="1" applyFill="1" applyBorder="1" applyAlignment="1" applyProtection="1">
      <alignment horizontal="left" vertical="center"/>
      <protection locked="0"/>
    </xf>
    <xf numFmtId="0" fontId="16" fillId="7" borderId="77" xfId="0" applyFont="1" applyFill="1" applyBorder="1" applyAlignment="1" applyProtection="1">
      <alignment horizontal="left" vertical="center"/>
      <protection locked="0"/>
    </xf>
    <xf numFmtId="1" fontId="31" fillId="11" borderId="70" xfId="0" applyNumberFormat="1" applyFont="1" applyFill="1" applyBorder="1" applyAlignment="1" applyProtection="1">
      <alignment horizontal="right" vertical="center"/>
    </xf>
    <xf numFmtId="1" fontId="31" fillId="11" borderId="71" xfId="0" applyNumberFormat="1" applyFont="1" applyFill="1" applyBorder="1" applyAlignment="1" applyProtection="1">
      <alignment horizontal="right" vertical="center"/>
    </xf>
    <xf numFmtId="1" fontId="31" fillId="11" borderId="72" xfId="0" applyNumberFormat="1" applyFont="1" applyFill="1" applyBorder="1" applyAlignment="1" applyProtection="1">
      <alignment horizontal="right" vertical="center"/>
    </xf>
    <xf numFmtId="1" fontId="31" fillId="11" borderId="63" xfId="0" applyNumberFormat="1" applyFont="1" applyFill="1" applyBorder="1" applyAlignment="1" applyProtection="1">
      <alignment horizontal="right" vertical="center"/>
    </xf>
    <xf numFmtId="10" fontId="7" fillId="11" borderId="64" xfId="0" applyNumberFormat="1" applyFont="1" applyFill="1" applyBorder="1" applyAlignment="1" applyProtection="1">
      <alignment horizontal="center" vertical="center"/>
    </xf>
    <xf numFmtId="10" fontId="7" fillId="11" borderId="73" xfId="0" applyNumberFormat="1" applyFont="1" applyFill="1" applyBorder="1" applyAlignment="1" applyProtection="1">
      <alignment horizontal="center" vertical="center"/>
    </xf>
    <xf numFmtId="10" fontId="7" fillId="11" borderId="74" xfId="0" applyNumberFormat="1" applyFont="1" applyFill="1" applyBorder="1" applyAlignment="1" applyProtection="1">
      <alignment horizontal="center" vertical="center"/>
    </xf>
    <xf numFmtId="1" fontId="30" fillId="11" borderId="75" xfId="0" applyNumberFormat="1" applyFont="1" applyFill="1" applyBorder="1" applyAlignment="1" applyProtection="1">
      <alignment horizontal="right" vertical="center"/>
    </xf>
    <xf numFmtId="1" fontId="30" fillId="11" borderId="31" xfId="0" applyNumberFormat="1" applyFont="1" applyFill="1" applyBorder="1" applyAlignment="1" applyProtection="1">
      <alignment horizontal="right" vertical="center"/>
    </xf>
    <xf numFmtId="169" fontId="3" fillId="2" borderId="69" xfId="0" applyNumberFormat="1" applyFont="1" applyFill="1" applyBorder="1" applyAlignment="1" applyProtection="1">
      <alignment horizontal="left"/>
    </xf>
    <xf numFmtId="0" fontId="1" fillId="2" borderId="78" xfId="0" applyFont="1" applyFill="1" applyBorder="1" applyAlignment="1" applyProtection="1">
      <alignment horizontal="center" vertical="top" wrapText="1"/>
    </xf>
    <xf numFmtId="0" fontId="1" fillId="2" borderId="79"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0" borderId="3"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4" fillId="0" borderId="80" xfId="0" applyFont="1" applyFill="1" applyBorder="1" applyAlignment="1" applyProtection="1">
      <alignment horizontal="center" vertical="center"/>
    </xf>
    <xf numFmtId="0" fontId="0" fillId="0" borderId="81" xfId="0" applyBorder="1" applyAlignment="1" applyProtection="1">
      <alignment horizontal="center" vertical="center"/>
    </xf>
    <xf numFmtId="0" fontId="4" fillId="0" borderId="81" xfId="0" applyFont="1" applyFill="1" applyBorder="1" applyAlignment="1" applyProtection="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34" fillId="12" borderId="0" xfId="0" applyFont="1" applyFill="1" applyAlignment="1">
      <alignment vertical="top" wrapText="1"/>
    </xf>
    <xf numFmtId="0" fontId="33" fillId="12" borderId="0" xfId="0" applyFont="1" applyFill="1" applyAlignment="1">
      <alignment vertical="top" wrapText="1"/>
    </xf>
    <xf numFmtId="0" fontId="8" fillId="2" borderId="0" xfId="0" applyFont="1" applyFill="1" applyAlignment="1">
      <alignment vertical="top" wrapText="1"/>
    </xf>
    <xf numFmtId="0" fontId="7" fillId="2" borderId="0" xfId="0" applyFont="1" applyFill="1" applyAlignment="1" applyProtection="1"/>
    <xf numFmtId="0" fontId="0" fillId="2" borderId="0" xfId="0" applyFill="1" applyAlignment="1" applyProtection="1"/>
    <xf numFmtId="0" fontId="33" fillId="2" borderId="0" xfId="0" applyFont="1" applyFill="1" applyAlignment="1" applyProtection="1">
      <alignment vertical="top" wrapText="1"/>
    </xf>
    <xf numFmtId="0" fontId="0" fillId="2" borderId="0" xfId="0" applyFill="1" applyAlignment="1" applyProtection="1">
      <alignment vertical="top" wrapText="1"/>
    </xf>
    <xf numFmtId="0" fontId="7" fillId="3" borderId="0" xfId="0" applyFont="1" applyFill="1" applyAlignment="1" applyProtection="1"/>
    <xf numFmtId="0" fontId="0" fillId="3" borderId="0" xfId="0" applyFill="1" applyAlignment="1" applyProtection="1"/>
    <xf numFmtId="0" fontId="7" fillId="4" borderId="0" xfId="0" applyFont="1" applyFill="1" applyAlignment="1" applyProtection="1"/>
    <xf numFmtId="0" fontId="0" fillId="4" borderId="0" xfId="0" applyFill="1" applyAlignment="1" applyProtection="1"/>
    <xf numFmtId="0" fontId="33" fillId="3" borderId="0" xfId="0" applyFont="1" applyFill="1" applyAlignment="1" applyProtection="1">
      <alignment vertical="top" wrapText="1"/>
    </xf>
    <xf numFmtId="0" fontId="0" fillId="3" borderId="0" xfId="0" applyFill="1" applyAlignment="1" applyProtection="1">
      <alignment vertical="top" wrapText="1"/>
    </xf>
    <xf numFmtId="0" fontId="33" fillId="0" borderId="82" xfId="0" applyFont="1" applyBorder="1" applyAlignment="1" applyProtection="1">
      <alignment vertical="top" wrapText="1"/>
    </xf>
    <xf numFmtId="0" fontId="33" fillId="0" borderId="27" xfId="0" applyFont="1" applyBorder="1" applyAlignment="1" applyProtection="1">
      <alignment vertical="top" wrapText="1"/>
    </xf>
    <xf numFmtId="0" fontId="33" fillId="0" borderId="83" xfId="0" applyFont="1" applyBorder="1" applyAlignment="1" applyProtection="1">
      <alignment vertical="top" wrapText="1"/>
    </xf>
    <xf numFmtId="0" fontId="33" fillId="4" borderId="0" xfId="0" applyFont="1" applyFill="1" applyAlignment="1" applyProtection="1">
      <alignment vertical="top" wrapText="1"/>
    </xf>
    <xf numFmtId="0" fontId="0" fillId="4" borderId="0" xfId="0" applyFill="1" applyAlignment="1" applyProtection="1">
      <alignment vertical="top" wrapText="1"/>
    </xf>
    <xf numFmtId="0" fontId="7" fillId="0" borderId="84" xfId="0" applyFont="1" applyBorder="1" applyAlignment="1" applyProtection="1"/>
    <xf numFmtId="0" fontId="7" fillId="0" borderId="68" xfId="0" applyFont="1" applyBorder="1" applyAlignment="1" applyProtection="1"/>
    <xf numFmtId="0" fontId="7" fillId="0" borderId="26" xfId="0" applyFont="1" applyBorder="1" applyAlignment="1" applyProtection="1"/>
  </cellXfs>
  <cellStyles count="3">
    <cellStyle name="Prozent" xfId="1" builtinId="5"/>
    <cellStyle name="Standard" xfId="0" builtinId="0"/>
    <cellStyle name="Standard 2" xfId="2"/>
  </cellStyles>
  <dxfs count="4">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7D25"/>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07"/>
  <sheetViews>
    <sheetView showGridLines="0" showRowColHeaders="0" tabSelected="1" zoomScale="85" zoomScaleNormal="100" workbookViewId="0">
      <selection activeCell="G2" sqref="G2:H2"/>
    </sheetView>
  </sheetViews>
  <sheetFormatPr baseColWidth="10" defaultColWidth="16.28515625" defaultRowHeight="12.75" x14ac:dyDescent="0.2"/>
  <cols>
    <col min="1" max="1" width="38.5703125" style="8" customWidth="1"/>
    <col min="2" max="2" width="18.5703125" style="8" customWidth="1"/>
    <col min="3" max="3" width="14.7109375" style="16" customWidth="1"/>
    <col min="4" max="4" width="23" style="17" customWidth="1"/>
    <col min="5" max="5" width="14.7109375" style="17" customWidth="1"/>
    <col min="6" max="6" width="16.42578125" style="16" customWidth="1"/>
    <col min="7" max="7" width="16.5703125" style="17" customWidth="1"/>
    <col min="8" max="8" width="16.5703125" style="8" customWidth="1"/>
    <col min="9" max="11" width="16.28515625" style="8" hidden="1" customWidth="1"/>
    <col min="12" max="12" width="16.28515625" style="61" hidden="1" customWidth="1"/>
    <col min="13" max="16384" width="16.28515625" style="8"/>
  </cols>
  <sheetData>
    <row r="1" spans="1:47" s="69" customFormat="1" ht="63" customHeight="1" thickBot="1" x14ac:dyDescent="0.25">
      <c r="A1" s="71" t="s">
        <v>144</v>
      </c>
      <c r="B1" s="196" t="s">
        <v>143</v>
      </c>
      <c r="C1" s="197"/>
      <c r="D1" s="197"/>
      <c r="E1" s="85"/>
      <c r="F1" s="86"/>
      <c r="G1" s="123"/>
      <c r="H1" s="124"/>
    </row>
    <row r="2" spans="1:47" ht="24" customHeight="1" thickBot="1" x14ac:dyDescent="0.25">
      <c r="A2" s="79" t="s">
        <v>129</v>
      </c>
      <c r="B2" s="79"/>
      <c r="C2" s="82"/>
      <c r="D2" s="80"/>
      <c r="E2" s="79"/>
      <c r="F2" s="114"/>
      <c r="G2" s="199">
        <v>44228</v>
      </c>
      <c r="H2" s="200"/>
      <c r="I2" s="22">
        <f>(C6-G5)/C7 + C6/C7*C12</f>
        <v>0</v>
      </c>
      <c r="J2" s="21">
        <f>ROUND(IF(AND(I2&gt;1.05,C6&lt;&gt;"",C8&lt;&gt;""),1.05,I2),5)</f>
        <v>0</v>
      </c>
      <c r="L2" s="59"/>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47" ht="24" customHeight="1" x14ac:dyDescent="0.2">
      <c r="A3" s="122"/>
      <c r="B3" s="119"/>
      <c r="C3" s="120"/>
      <c r="D3" s="113"/>
      <c r="E3" s="121" t="str">
        <f>IF(MOD(F3,400)=0," ",IF(MOD(F3,100)=0,"kein",IF(MOD(F3,4)=0," ","kein")))&amp;"Schaltjahr"</f>
        <v>keinSchaltjahr</v>
      </c>
      <c r="F3" s="121">
        <f>YEAR(G2)</f>
        <v>2021</v>
      </c>
      <c r="G3" s="201" t="s">
        <v>17</v>
      </c>
      <c r="H3" s="201"/>
      <c r="I3" s="7" t="s">
        <v>5</v>
      </c>
      <c r="J3" s="7"/>
      <c r="K3" s="8" t="s">
        <v>15</v>
      </c>
      <c r="L3" s="68" t="s">
        <v>16</v>
      </c>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47" ht="5.25" customHeight="1" thickBot="1" x14ac:dyDescent="0.25">
      <c r="A4" s="113"/>
      <c r="B4" s="113"/>
      <c r="C4" s="114"/>
      <c r="D4" s="113"/>
      <c r="E4" s="113"/>
      <c r="F4" s="114"/>
      <c r="G4" s="113"/>
      <c r="H4" s="115"/>
      <c r="I4" s="7"/>
      <c r="J4" s="7"/>
      <c r="L4" s="59"/>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row>
    <row r="5" spans="1:47" ht="17.25" customHeight="1" thickBot="1" x14ac:dyDescent="0.25">
      <c r="A5" s="81" t="s">
        <v>18</v>
      </c>
      <c r="B5" s="205" t="s">
        <v>19</v>
      </c>
      <c r="C5" s="206"/>
      <c r="D5" s="83" t="s">
        <v>20</v>
      </c>
      <c r="E5" s="116"/>
      <c r="F5" s="116"/>
      <c r="G5" s="202">
        <v>0</v>
      </c>
      <c r="H5" s="203"/>
      <c r="I5" s="103">
        <f>C6/C7 + C6/C7*C12</f>
        <v>0</v>
      </c>
      <c r="J5" s="7"/>
      <c r="K5" s="22">
        <f>C6/C7*C12</f>
        <v>0</v>
      </c>
      <c r="L5" s="67">
        <f>ROUND(K5,5)</f>
        <v>0</v>
      </c>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row>
    <row r="6" spans="1:47" ht="17.25" customHeight="1" thickBot="1" x14ac:dyDescent="0.25">
      <c r="A6" s="81" t="s">
        <v>21</v>
      </c>
      <c r="B6" s="112"/>
      <c r="C6" s="72">
        <v>0</v>
      </c>
      <c r="D6" s="105"/>
      <c r="E6" s="105"/>
      <c r="F6" s="116"/>
      <c r="G6" s="204" t="s">
        <v>22</v>
      </c>
      <c r="H6" s="204"/>
      <c r="I6" s="61"/>
      <c r="J6" s="61" t="s">
        <v>6</v>
      </c>
      <c r="K6" s="59" t="s">
        <v>14</v>
      </c>
      <c r="L6" s="59" t="s">
        <v>13</v>
      </c>
    </row>
    <row r="7" spans="1:47" ht="17.25" customHeight="1" thickBot="1" x14ac:dyDescent="0.25">
      <c r="A7" s="81" t="s">
        <v>23</v>
      </c>
      <c r="B7" s="108"/>
      <c r="C7" s="125">
        <v>28</v>
      </c>
      <c r="D7" s="111"/>
      <c r="E7" s="116"/>
      <c r="F7" s="116"/>
      <c r="G7" s="105"/>
      <c r="H7" s="115"/>
      <c r="J7" s="8">
        <v>0</v>
      </c>
      <c r="K7" s="58">
        <v>42036</v>
      </c>
      <c r="L7" s="60" t="s">
        <v>7</v>
      </c>
    </row>
    <row r="8" spans="1:47" ht="17.25" customHeight="1" thickBot="1" x14ac:dyDescent="0.25">
      <c r="A8" s="81" t="s">
        <v>24</v>
      </c>
      <c r="B8" s="108"/>
      <c r="C8" s="126">
        <f>IF(C7=28,39,IF(C7=29,38,IF(C7=29.5,37,IF(C7=30,36,""))))</f>
        <v>39</v>
      </c>
      <c r="D8" s="117"/>
      <c r="E8" s="116"/>
      <c r="F8" s="116"/>
      <c r="G8" s="105"/>
      <c r="H8" s="115"/>
      <c r="J8" s="8">
        <v>0.5</v>
      </c>
      <c r="K8" s="58">
        <v>42401</v>
      </c>
      <c r="L8" s="60" t="s">
        <v>8</v>
      </c>
    </row>
    <row r="9" spans="1:47" ht="17.25" customHeight="1" x14ac:dyDescent="0.25">
      <c r="A9" s="81" t="s">
        <v>25</v>
      </c>
      <c r="B9" s="108"/>
      <c r="C9" s="73"/>
      <c r="D9" s="193" t="str">
        <f>IF(C11*100&lt;C9,"Sont admissibles 100 heures au max. en fonction du degré d’occupation.","")</f>
        <v/>
      </c>
      <c r="E9" s="106"/>
      <c r="F9" s="106"/>
      <c r="G9" s="118"/>
      <c r="H9" s="115"/>
      <c r="J9" s="8">
        <v>1</v>
      </c>
      <c r="K9" s="58">
        <v>42767</v>
      </c>
      <c r="L9" s="60" t="s">
        <v>9</v>
      </c>
    </row>
    <row r="10" spans="1:47" ht="17.25" customHeight="1" x14ac:dyDescent="0.2">
      <c r="A10" s="81" t="s">
        <v>26</v>
      </c>
      <c r="B10" s="110"/>
      <c r="C10" s="191" t="str">
        <f>VLOOKUP(G2,$K$7:$L$19,2,FALSE)</f>
        <v>2020/21</v>
      </c>
      <c r="D10" s="111"/>
      <c r="E10" s="106"/>
      <c r="F10" s="106"/>
      <c r="G10" s="105"/>
      <c r="H10" s="107"/>
      <c r="J10" s="8">
        <v>1.5</v>
      </c>
      <c r="K10" s="58">
        <v>43132</v>
      </c>
      <c r="L10" s="60" t="s">
        <v>10</v>
      </c>
    </row>
    <row r="11" spans="1:47" ht="17.25" customHeight="1" thickBot="1" x14ac:dyDescent="0.25">
      <c r="A11" s="81" t="s">
        <v>27</v>
      </c>
      <c r="B11" s="107"/>
      <c r="C11" s="84">
        <f>ROUND(IF(AND(I5&gt;1.05,C6&lt;&gt;"",C8&lt;&gt;""),1.05,I5),5)</f>
        <v>0</v>
      </c>
      <c r="D11" s="108" t="str">
        <f>IF(C12&gt;0,"(décharge horaire incluse)","")</f>
        <v/>
      </c>
      <c r="E11" s="106"/>
      <c r="F11" s="106"/>
      <c r="G11" s="104"/>
      <c r="H11" s="107"/>
      <c r="J11" s="8">
        <v>2</v>
      </c>
      <c r="K11" s="58">
        <v>43497</v>
      </c>
      <c r="L11" s="60" t="s">
        <v>11</v>
      </c>
    </row>
    <row r="12" spans="1:47" ht="17.25" customHeight="1" thickBot="1" x14ac:dyDescent="0.25">
      <c r="A12" s="81" t="s">
        <v>28</v>
      </c>
      <c r="B12" s="109"/>
      <c r="C12" s="74">
        <v>0</v>
      </c>
      <c r="D12" s="105"/>
      <c r="E12" s="105"/>
      <c r="F12" s="106"/>
      <c r="G12" s="104"/>
      <c r="H12" s="107"/>
      <c r="K12" s="58">
        <v>43862</v>
      </c>
      <c r="L12" s="60" t="s">
        <v>12</v>
      </c>
    </row>
    <row r="13" spans="1:47" s="23" customFormat="1" ht="20.25" customHeight="1" thickBot="1" x14ac:dyDescent="0.25">
      <c r="A13" s="87" t="s">
        <v>4</v>
      </c>
      <c r="B13" s="87"/>
      <c r="C13" s="88"/>
      <c r="D13" s="88"/>
      <c r="E13" s="89"/>
      <c r="F13" s="90"/>
      <c r="G13" s="91"/>
      <c r="H13" s="91"/>
      <c r="J13" s="8"/>
      <c r="K13" s="58">
        <v>44228</v>
      </c>
      <c r="L13" s="192" t="s">
        <v>130</v>
      </c>
    </row>
    <row r="14" spans="1:47" ht="17.25" customHeight="1" x14ac:dyDescent="0.2">
      <c r="A14" s="156" t="s">
        <v>29</v>
      </c>
      <c r="B14" s="157" t="s">
        <v>30</v>
      </c>
      <c r="C14" s="158">
        <f>IF(G15="","",(G15)*0.85)</f>
        <v>0</v>
      </c>
      <c r="D14" s="159" t="str">
        <f>IF(ISERROR(E14/$H$27),"heures effectuées:",(E14/$H$27))</f>
        <v>heures effectuées:</v>
      </c>
      <c r="E14" s="160">
        <f>SUM(C27:E27)</f>
        <v>0</v>
      </c>
      <c r="F14" s="211" t="s">
        <v>31</v>
      </c>
      <c r="G14" s="212"/>
      <c r="H14" s="213"/>
      <c r="K14" s="58">
        <v>44593</v>
      </c>
      <c r="L14" s="192" t="s">
        <v>131</v>
      </c>
    </row>
    <row r="15" spans="1:47" ht="17.25" customHeight="1" x14ac:dyDescent="0.2">
      <c r="A15" s="161" t="s">
        <v>32</v>
      </c>
      <c r="B15" s="162" t="s">
        <v>33</v>
      </c>
      <c r="C15" s="163">
        <f>IF(G15="","",(G15)*0.12)</f>
        <v>0</v>
      </c>
      <c r="D15" s="164" t="str">
        <f>IF(ISERROR(E15/$H$27),"heures effectuées:",(E15/$H$27))</f>
        <v>heures effectuées:</v>
      </c>
      <c r="E15" s="165">
        <f>F27</f>
        <v>0</v>
      </c>
      <c r="F15" s="176" t="s">
        <v>34</v>
      </c>
      <c r="G15" s="207">
        <f>IF(G5="",(1930*C11)/2-C9,(1930*J2)/2-C9)</f>
        <v>0</v>
      </c>
      <c r="H15" s="208"/>
      <c r="K15" s="58">
        <v>44958</v>
      </c>
      <c r="L15" s="192" t="s">
        <v>145</v>
      </c>
    </row>
    <row r="16" spans="1:47" ht="17.25" customHeight="1" x14ac:dyDescent="0.2">
      <c r="A16" s="166" t="s">
        <v>35</v>
      </c>
      <c r="B16" s="167" t="s">
        <v>36</v>
      </c>
      <c r="C16" s="168">
        <f>IF(G15="","",G15*0.03)</f>
        <v>0</v>
      </c>
      <c r="D16" s="169" t="str">
        <f>IF(ISERROR(E16/$H$27),"heures effectuées:",(E16/$H$27))</f>
        <v>heures effectuées:</v>
      </c>
      <c r="E16" s="170">
        <f>G27</f>
        <v>0</v>
      </c>
      <c r="F16" s="176" t="s">
        <v>37</v>
      </c>
      <c r="G16" s="209">
        <f>SUM(C27:G27)</f>
        <v>0</v>
      </c>
      <c r="H16" s="210"/>
      <c r="K16" s="58">
        <v>45323</v>
      </c>
      <c r="L16" s="192" t="s">
        <v>146</v>
      </c>
    </row>
    <row r="17" spans="1:13" ht="17.25" customHeight="1" thickBot="1" x14ac:dyDescent="0.25">
      <c r="A17" s="127" t="s">
        <v>38</v>
      </c>
      <c r="B17" s="128" t="s">
        <v>39</v>
      </c>
      <c r="C17" s="76">
        <f>C6*C8/2</f>
        <v>0</v>
      </c>
      <c r="D17" s="77" t="s">
        <v>40</v>
      </c>
      <c r="E17" s="129">
        <f>B27</f>
        <v>0</v>
      </c>
      <c r="F17" s="155" t="s">
        <v>41</v>
      </c>
      <c r="G17" s="214">
        <f>IF(G15="","",G16-G15)</f>
        <v>0</v>
      </c>
      <c r="H17" s="215"/>
      <c r="K17" s="58">
        <v>45689</v>
      </c>
      <c r="L17" s="60" t="s">
        <v>147</v>
      </c>
    </row>
    <row r="18" spans="1:13" s="23" customFormat="1" ht="20.25" customHeight="1" thickBot="1" x14ac:dyDescent="0.3">
      <c r="A18" s="24"/>
      <c r="B18" s="24"/>
      <c r="C18" s="92"/>
      <c r="D18" s="92"/>
      <c r="E18" s="92"/>
      <c r="F18" s="92"/>
      <c r="G18" s="93"/>
      <c r="H18" s="24"/>
      <c r="K18" s="58">
        <v>46054</v>
      </c>
      <c r="L18" s="195" t="s">
        <v>148</v>
      </c>
    </row>
    <row r="19" spans="1:13" s="11" customFormat="1" ht="63.75" customHeight="1" x14ac:dyDescent="0.2">
      <c r="A19" s="171" t="s">
        <v>42</v>
      </c>
      <c r="B19" s="174" t="s">
        <v>61</v>
      </c>
      <c r="C19" s="198" t="s">
        <v>57</v>
      </c>
      <c r="D19" s="198"/>
      <c r="E19" s="198"/>
      <c r="F19" s="146" t="s">
        <v>58</v>
      </c>
      <c r="G19" s="147" t="s">
        <v>59</v>
      </c>
      <c r="H19" s="148" t="s">
        <v>43</v>
      </c>
      <c r="K19" s="58">
        <v>46419</v>
      </c>
      <c r="L19" s="195" t="s">
        <v>149</v>
      </c>
    </row>
    <row r="20" spans="1:13" s="11" customFormat="1" ht="43.5" customHeight="1" thickBot="1" x14ac:dyDescent="0.3">
      <c r="A20" s="172"/>
      <c r="B20" s="175" t="s">
        <v>53</v>
      </c>
      <c r="C20" s="173" t="s">
        <v>54</v>
      </c>
      <c r="D20" s="149" t="s">
        <v>128</v>
      </c>
      <c r="E20" s="149" t="s">
        <v>56</v>
      </c>
      <c r="F20" s="150" t="s">
        <v>60</v>
      </c>
      <c r="G20" s="151" t="s">
        <v>60</v>
      </c>
      <c r="H20" s="152" t="s">
        <v>60</v>
      </c>
      <c r="K20" s="58">
        <v>46784</v>
      </c>
      <c r="L20" s="195" t="s">
        <v>150</v>
      </c>
      <c r="M20" s="94"/>
    </row>
    <row r="21" spans="1:13" s="13" customFormat="1" ht="17.25" customHeight="1" x14ac:dyDescent="0.25">
      <c r="A21" s="153" t="s">
        <v>44</v>
      </c>
      <c r="B21" s="130">
        <f>fév.!E37</f>
        <v>0</v>
      </c>
      <c r="C21" s="131">
        <f>fév.!F37</f>
        <v>0</v>
      </c>
      <c r="D21" s="133">
        <f>fév.!G37</f>
        <v>0</v>
      </c>
      <c r="E21" s="131">
        <f>fév.!H37</f>
        <v>0</v>
      </c>
      <c r="F21" s="137">
        <f>fév.!I37</f>
        <v>0</v>
      </c>
      <c r="G21" s="135">
        <f>fév.!J37</f>
        <v>0</v>
      </c>
      <c r="H21" s="139">
        <f t="shared" ref="H21:H27" si="0">SUM(C21:G21)</f>
        <v>0</v>
      </c>
      <c r="K21" s="58">
        <v>47150</v>
      </c>
      <c r="L21" s="195" t="s">
        <v>151</v>
      </c>
      <c r="M21" s="96"/>
    </row>
    <row r="22" spans="1:13" s="13" customFormat="1" ht="17.25" customHeight="1" x14ac:dyDescent="0.25">
      <c r="A22" s="154" t="s">
        <v>45</v>
      </c>
      <c r="B22" s="95">
        <f>mars!E37</f>
        <v>0</v>
      </c>
      <c r="C22" s="132">
        <f>mars!F37</f>
        <v>0</v>
      </c>
      <c r="D22" s="134">
        <f>mars!G37</f>
        <v>0</v>
      </c>
      <c r="E22" s="132">
        <f>mars!H37</f>
        <v>0</v>
      </c>
      <c r="F22" s="138">
        <f>mars!I37</f>
        <v>0</v>
      </c>
      <c r="G22" s="136">
        <f>mars!J37</f>
        <v>0</v>
      </c>
      <c r="H22" s="140">
        <f t="shared" si="0"/>
        <v>0</v>
      </c>
      <c r="K22" s="58">
        <v>47515</v>
      </c>
      <c r="L22" s="195" t="s">
        <v>152</v>
      </c>
      <c r="M22" s="96"/>
    </row>
    <row r="23" spans="1:13" s="13" customFormat="1" ht="17.25" customHeight="1" x14ac:dyDescent="0.25">
      <c r="A23" s="154" t="s">
        <v>46</v>
      </c>
      <c r="B23" s="95">
        <f>avril!E37</f>
        <v>0</v>
      </c>
      <c r="C23" s="132">
        <f>avril!F37</f>
        <v>0</v>
      </c>
      <c r="D23" s="134">
        <f>avril!G37</f>
        <v>0</v>
      </c>
      <c r="E23" s="132">
        <f>avril!H37</f>
        <v>0</v>
      </c>
      <c r="F23" s="138">
        <f>avril!I37</f>
        <v>0</v>
      </c>
      <c r="G23" s="136">
        <f>avril!J37</f>
        <v>0</v>
      </c>
      <c r="H23" s="140">
        <f t="shared" si="0"/>
        <v>0</v>
      </c>
      <c r="K23" s="58">
        <v>47880</v>
      </c>
      <c r="L23" s="195" t="s">
        <v>153</v>
      </c>
      <c r="M23" s="96"/>
    </row>
    <row r="24" spans="1:13" s="13" customFormat="1" ht="17.25" customHeight="1" x14ac:dyDescent="0.25">
      <c r="A24" s="154" t="s">
        <v>47</v>
      </c>
      <c r="B24" s="95">
        <f>mai!E37</f>
        <v>0</v>
      </c>
      <c r="C24" s="132">
        <f>mai!F37</f>
        <v>0</v>
      </c>
      <c r="D24" s="134">
        <f>mai!G37</f>
        <v>0</v>
      </c>
      <c r="E24" s="132">
        <f>mai!H37</f>
        <v>0</v>
      </c>
      <c r="F24" s="138">
        <f>mai!I37</f>
        <v>0</v>
      </c>
      <c r="G24" s="136">
        <f>mai!J37</f>
        <v>0</v>
      </c>
      <c r="H24" s="140">
        <f t="shared" si="0"/>
        <v>0</v>
      </c>
      <c r="K24" s="58">
        <v>48245</v>
      </c>
      <c r="L24" s="195" t="s">
        <v>154</v>
      </c>
      <c r="M24" s="96"/>
    </row>
    <row r="25" spans="1:13" s="13" customFormat="1" ht="17.25" customHeight="1" x14ac:dyDescent="0.25">
      <c r="A25" s="154" t="s">
        <v>48</v>
      </c>
      <c r="B25" s="95">
        <f>juin!E37</f>
        <v>0</v>
      </c>
      <c r="C25" s="132">
        <f>juin!F37</f>
        <v>0</v>
      </c>
      <c r="D25" s="134">
        <f>juin!G37</f>
        <v>0</v>
      </c>
      <c r="E25" s="132">
        <f>juin!H37</f>
        <v>0</v>
      </c>
      <c r="F25" s="138">
        <f>juin!I37</f>
        <v>0</v>
      </c>
      <c r="G25" s="136">
        <f>juin!J37</f>
        <v>0</v>
      </c>
      <c r="H25" s="140">
        <f t="shared" si="0"/>
        <v>0</v>
      </c>
      <c r="K25" s="58">
        <v>48611</v>
      </c>
      <c r="L25" s="195" t="s">
        <v>155</v>
      </c>
      <c r="M25" s="96"/>
    </row>
    <row r="26" spans="1:13" s="13" customFormat="1" ht="17.25" customHeight="1" x14ac:dyDescent="0.25">
      <c r="A26" s="154" t="s">
        <v>49</v>
      </c>
      <c r="B26" s="95">
        <f>juil.!E37</f>
        <v>0</v>
      </c>
      <c r="C26" s="132">
        <f>juil.!F37</f>
        <v>0</v>
      </c>
      <c r="D26" s="134">
        <f>juil.!G37</f>
        <v>0</v>
      </c>
      <c r="E26" s="132">
        <f>juil.!H37</f>
        <v>0</v>
      </c>
      <c r="F26" s="138">
        <f>juil.!I37</f>
        <v>0</v>
      </c>
      <c r="G26" s="136">
        <f>juil.!J37</f>
        <v>0</v>
      </c>
      <c r="H26" s="140">
        <f t="shared" si="0"/>
        <v>0</v>
      </c>
      <c r="K26" s="58">
        <v>48976</v>
      </c>
      <c r="L26" s="195" t="s">
        <v>156</v>
      </c>
      <c r="M26" s="96"/>
    </row>
    <row r="27" spans="1:13" s="13" customFormat="1" ht="22.5" customHeight="1" thickBot="1" x14ac:dyDescent="0.3">
      <c r="A27" s="75" t="s">
        <v>127</v>
      </c>
      <c r="B27" s="97">
        <f t="shared" ref="B27:G27" si="1">SUM(B21:B26)</f>
        <v>0</v>
      </c>
      <c r="C27" s="142">
        <f t="shared" si="1"/>
        <v>0</v>
      </c>
      <c r="D27" s="143">
        <f t="shared" si="1"/>
        <v>0</v>
      </c>
      <c r="E27" s="142">
        <f t="shared" si="1"/>
        <v>0</v>
      </c>
      <c r="F27" s="144">
        <f t="shared" si="1"/>
        <v>0</v>
      </c>
      <c r="G27" s="145">
        <f t="shared" si="1"/>
        <v>0</v>
      </c>
      <c r="H27" s="141">
        <f t="shared" si="0"/>
        <v>0</v>
      </c>
      <c r="K27" s="58">
        <v>49341</v>
      </c>
      <c r="L27" s="195" t="s">
        <v>157</v>
      </c>
      <c r="M27" s="96"/>
    </row>
    <row r="28" spans="1:13" ht="17.25" customHeight="1" thickTop="1" x14ac:dyDescent="0.2">
      <c r="A28" s="23"/>
      <c r="B28" s="23"/>
      <c r="C28" s="27"/>
      <c r="D28" s="27"/>
      <c r="E28" s="24"/>
      <c r="F28" s="24"/>
      <c r="G28" s="24"/>
      <c r="H28" s="78" t="s">
        <v>163</v>
      </c>
      <c r="I28" s="23"/>
      <c r="K28" s="58">
        <v>49706</v>
      </c>
      <c r="L28" s="195" t="s">
        <v>158</v>
      </c>
      <c r="M28" s="61"/>
    </row>
    <row r="29" spans="1:13" ht="9.75" customHeight="1" x14ac:dyDescent="0.25">
      <c r="A29" s="23"/>
      <c r="B29" s="23"/>
      <c r="C29" s="28"/>
      <c r="D29" s="29"/>
      <c r="E29" s="24"/>
      <c r="F29" s="24"/>
      <c r="G29" s="30"/>
      <c r="H29" s="23"/>
      <c r="K29" s="58">
        <v>50072</v>
      </c>
      <c r="L29" s="195" t="s">
        <v>159</v>
      </c>
    </row>
    <row r="30" spans="1:13" ht="9.75" customHeight="1" x14ac:dyDescent="0.2">
      <c r="A30" s="23"/>
      <c r="B30" s="23"/>
      <c r="C30" s="28"/>
      <c r="D30" s="29"/>
      <c r="E30" s="24"/>
      <c r="F30" s="24"/>
      <c r="G30" s="24"/>
      <c r="H30" s="23"/>
      <c r="K30" s="58">
        <v>50437</v>
      </c>
      <c r="L30" s="195" t="s">
        <v>160</v>
      </c>
    </row>
    <row r="31" spans="1:13" ht="9.75" customHeight="1" x14ac:dyDescent="0.2">
      <c r="A31" s="23"/>
      <c r="B31" s="23"/>
      <c r="C31" s="28"/>
      <c r="D31" s="29"/>
      <c r="E31" s="24"/>
      <c r="F31" s="24"/>
      <c r="G31" s="24"/>
      <c r="H31" s="23"/>
      <c r="K31" s="58">
        <v>50802</v>
      </c>
      <c r="L31" s="195" t="s">
        <v>161</v>
      </c>
    </row>
    <row r="32" spans="1:13" ht="9.75" customHeight="1" x14ac:dyDescent="0.2">
      <c r="A32" s="23"/>
      <c r="B32" s="23"/>
      <c r="C32" s="28"/>
      <c r="D32" s="29"/>
      <c r="E32" s="24"/>
      <c r="F32" s="24"/>
      <c r="G32" s="24"/>
      <c r="H32" s="23"/>
      <c r="K32" s="58">
        <v>51167</v>
      </c>
      <c r="L32" s="195" t="s">
        <v>162</v>
      </c>
    </row>
    <row r="33" spans="1:8" x14ac:dyDescent="0.2">
      <c r="A33" s="23"/>
      <c r="B33" s="23"/>
      <c r="C33" s="27"/>
      <c r="D33" s="24"/>
      <c r="E33" s="24"/>
      <c r="F33" s="24"/>
      <c r="G33" s="24"/>
      <c r="H33" s="23"/>
    </row>
    <row r="34" spans="1:8" x14ac:dyDescent="0.2">
      <c r="A34" s="23"/>
      <c r="B34" s="23"/>
      <c r="C34" s="27"/>
      <c r="D34" s="24"/>
      <c r="E34" s="24"/>
      <c r="F34" s="24"/>
      <c r="G34" s="24"/>
      <c r="H34" s="23"/>
    </row>
    <row r="35" spans="1:8" x14ac:dyDescent="0.2">
      <c r="A35" s="23"/>
      <c r="B35" s="23"/>
      <c r="C35" s="27"/>
      <c r="D35" s="24"/>
      <c r="E35" s="24"/>
      <c r="F35" s="24"/>
      <c r="G35" s="24"/>
      <c r="H35" s="23"/>
    </row>
    <row r="36" spans="1:8" x14ac:dyDescent="0.2">
      <c r="A36" s="23"/>
      <c r="B36" s="23"/>
      <c r="C36" s="27"/>
      <c r="D36" s="24"/>
      <c r="E36" s="24"/>
      <c r="F36" s="24"/>
      <c r="G36" s="24"/>
      <c r="H36" s="23"/>
    </row>
    <row r="37" spans="1:8" x14ac:dyDescent="0.2">
      <c r="A37" s="23"/>
      <c r="B37" s="23"/>
      <c r="C37" s="27"/>
      <c r="D37" s="24"/>
      <c r="E37" s="24"/>
      <c r="F37" s="24"/>
      <c r="G37" s="24"/>
      <c r="H37" s="23"/>
    </row>
    <row r="38" spans="1:8" x14ac:dyDescent="0.2">
      <c r="A38" s="23"/>
      <c r="B38" s="23"/>
      <c r="C38" s="27"/>
      <c r="D38" s="24"/>
      <c r="E38" s="24"/>
      <c r="F38" s="24"/>
      <c r="G38" s="24"/>
      <c r="H38" s="23"/>
    </row>
    <row r="39" spans="1:8" x14ac:dyDescent="0.2">
      <c r="A39" s="23"/>
      <c r="B39" s="23"/>
      <c r="C39" s="27"/>
      <c r="D39" s="24"/>
      <c r="E39" s="24"/>
      <c r="F39" s="24"/>
      <c r="G39" s="24"/>
      <c r="H39" s="23"/>
    </row>
    <row r="40" spans="1:8" x14ac:dyDescent="0.2">
      <c r="A40" s="23"/>
      <c r="B40" s="23"/>
      <c r="C40" s="27"/>
      <c r="D40" s="24"/>
      <c r="E40" s="24"/>
      <c r="F40" s="24"/>
      <c r="G40" s="24"/>
      <c r="H40" s="23"/>
    </row>
    <row r="41" spans="1:8" x14ac:dyDescent="0.2">
      <c r="A41" s="23"/>
      <c r="B41" s="23"/>
      <c r="C41" s="27"/>
      <c r="D41" s="24"/>
      <c r="E41" s="24"/>
      <c r="F41" s="24"/>
      <c r="G41" s="24"/>
      <c r="H41" s="23"/>
    </row>
    <row r="42" spans="1:8" x14ac:dyDescent="0.2">
      <c r="A42" s="23"/>
      <c r="B42" s="23"/>
      <c r="C42" s="27"/>
      <c r="D42" s="24"/>
      <c r="E42" s="24"/>
      <c r="F42" s="24"/>
      <c r="G42" s="24"/>
    </row>
    <row r="43" spans="1:8" x14ac:dyDescent="0.2">
      <c r="A43" s="23"/>
      <c r="B43" s="23"/>
      <c r="C43" s="27"/>
      <c r="D43" s="24"/>
      <c r="E43" s="24"/>
      <c r="F43" s="24"/>
      <c r="G43" s="24"/>
    </row>
    <row r="44" spans="1:8" x14ac:dyDescent="0.2">
      <c r="A44" s="23"/>
      <c r="B44" s="23"/>
      <c r="C44" s="27"/>
      <c r="D44" s="24"/>
      <c r="E44" s="24"/>
      <c r="F44" s="24"/>
      <c r="G44" s="24"/>
    </row>
    <row r="45" spans="1:8" x14ac:dyDescent="0.2">
      <c r="A45" s="23"/>
      <c r="B45" s="23"/>
      <c r="C45" s="27"/>
      <c r="D45" s="24"/>
      <c r="E45" s="24"/>
      <c r="F45" s="24"/>
      <c r="G45" s="24"/>
    </row>
    <row r="46" spans="1:8" x14ac:dyDescent="0.2">
      <c r="A46" s="23"/>
      <c r="B46" s="23"/>
      <c r="C46" s="27"/>
      <c r="D46" s="24"/>
      <c r="E46" s="24"/>
      <c r="F46" s="24"/>
      <c r="G46" s="24"/>
    </row>
    <row r="47" spans="1:8" x14ac:dyDescent="0.2">
      <c r="A47" s="23"/>
      <c r="B47" s="23"/>
      <c r="C47" s="27"/>
      <c r="D47" s="24"/>
      <c r="E47" s="24"/>
      <c r="F47" s="24"/>
      <c r="G47" s="24"/>
    </row>
    <row r="48" spans="1:8" x14ac:dyDescent="0.2">
      <c r="A48" s="23"/>
      <c r="B48" s="23"/>
      <c r="C48" s="27"/>
      <c r="D48" s="24"/>
      <c r="E48" s="24"/>
      <c r="F48" s="24"/>
      <c r="G48" s="24"/>
    </row>
    <row r="49" spans="6:6" x14ac:dyDescent="0.2">
      <c r="F49" s="17"/>
    </row>
    <row r="50" spans="6:6" x14ac:dyDescent="0.2">
      <c r="F50" s="17"/>
    </row>
    <row r="51" spans="6:6" x14ac:dyDescent="0.2">
      <c r="F51" s="17"/>
    </row>
    <row r="52" spans="6:6" x14ac:dyDescent="0.2">
      <c r="F52" s="17"/>
    </row>
    <row r="53" spans="6:6" x14ac:dyDescent="0.2">
      <c r="F53" s="17"/>
    </row>
    <row r="54" spans="6:6" x14ac:dyDescent="0.2">
      <c r="F54" s="17"/>
    </row>
    <row r="55" spans="6:6" x14ac:dyDescent="0.2">
      <c r="F55" s="17"/>
    </row>
    <row r="56" spans="6:6" x14ac:dyDescent="0.2">
      <c r="F56" s="17"/>
    </row>
    <row r="57" spans="6:6" x14ac:dyDescent="0.2">
      <c r="F57" s="17"/>
    </row>
    <row r="58" spans="6:6" x14ac:dyDescent="0.2">
      <c r="F58" s="17"/>
    </row>
    <row r="59" spans="6:6" x14ac:dyDescent="0.2">
      <c r="F59" s="17"/>
    </row>
    <row r="60" spans="6:6" x14ac:dyDescent="0.2">
      <c r="F60" s="17"/>
    </row>
    <row r="61" spans="6:6" x14ac:dyDescent="0.2">
      <c r="F61" s="17"/>
    </row>
    <row r="62" spans="6:6" x14ac:dyDescent="0.2">
      <c r="F62" s="17"/>
    </row>
    <row r="63" spans="6:6" x14ac:dyDescent="0.2">
      <c r="F63" s="17"/>
    </row>
    <row r="64" spans="6:6" x14ac:dyDescent="0.2">
      <c r="F64" s="17"/>
    </row>
    <row r="65" spans="6:6" x14ac:dyDescent="0.2">
      <c r="F65" s="17"/>
    </row>
    <row r="66" spans="6:6" x14ac:dyDescent="0.2">
      <c r="F66" s="17"/>
    </row>
    <row r="67" spans="6:6" x14ac:dyDescent="0.2">
      <c r="F67" s="17"/>
    </row>
    <row r="68" spans="6:6" x14ac:dyDescent="0.2">
      <c r="F68" s="17"/>
    </row>
    <row r="69" spans="6:6" x14ac:dyDescent="0.2">
      <c r="F69" s="17"/>
    </row>
    <row r="70" spans="6:6" x14ac:dyDescent="0.2">
      <c r="F70" s="17"/>
    </row>
    <row r="71" spans="6:6" x14ac:dyDescent="0.2">
      <c r="F71" s="17"/>
    </row>
    <row r="72" spans="6:6" x14ac:dyDescent="0.2">
      <c r="F72" s="17"/>
    </row>
    <row r="73" spans="6:6" x14ac:dyDescent="0.2">
      <c r="F73" s="17"/>
    </row>
    <row r="74" spans="6:6" x14ac:dyDescent="0.2">
      <c r="F74" s="17"/>
    </row>
    <row r="75" spans="6:6" x14ac:dyDescent="0.2">
      <c r="F75" s="17"/>
    </row>
    <row r="76" spans="6:6" x14ac:dyDescent="0.2">
      <c r="F76" s="17"/>
    </row>
    <row r="77" spans="6:6" x14ac:dyDescent="0.2">
      <c r="F77" s="17"/>
    </row>
    <row r="78" spans="6:6" x14ac:dyDescent="0.2">
      <c r="F78" s="17"/>
    </row>
    <row r="79" spans="6:6" x14ac:dyDescent="0.2">
      <c r="F79" s="17"/>
    </row>
    <row r="80" spans="6:6" x14ac:dyDescent="0.2">
      <c r="F80" s="17"/>
    </row>
    <row r="81" spans="6:6" x14ac:dyDescent="0.2">
      <c r="F81" s="17"/>
    </row>
    <row r="82" spans="6:6" x14ac:dyDescent="0.2">
      <c r="F82" s="17"/>
    </row>
    <row r="83" spans="6:6" x14ac:dyDescent="0.2">
      <c r="F83" s="17"/>
    </row>
    <row r="84" spans="6:6" x14ac:dyDescent="0.2">
      <c r="F84" s="17"/>
    </row>
    <row r="85" spans="6:6" x14ac:dyDescent="0.2">
      <c r="F85" s="17"/>
    </row>
    <row r="86" spans="6:6" x14ac:dyDescent="0.2">
      <c r="F86" s="17"/>
    </row>
    <row r="87" spans="6:6" x14ac:dyDescent="0.2">
      <c r="F87" s="17"/>
    </row>
    <row r="88" spans="6:6" x14ac:dyDescent="0.2">
      <c r="F88" s="17"/>
    </row>
    <row r="89" spans="6:6" x14ac:dyDescent="0.2">
      <c r="F89" s="17"/>
    </row>
    <row r="90" spans="6:6" x14ac:dyDescent="0.2">
      <c r="F90" s="17"/>
    </row>
    <row r="91" spans="6:6" x14ac:dyDescent="0.2">
      <c r="F91" s="17"/>
    </row>
    <row r="92" spans="6:6" x14ac:dyDescent="0.2">
      <c r="F92" s="17"/>
    </row>
    <row r="93" spans="6:6" x14ac:dyDescent="0.2">
      <c r="F93" s="17"/>
    </row>
    <row r="94" spans="6:6" x14ac:dyDescent="0.2">
      <c r="F94" s="17"/>
    </row>
    <row r="95" spans="6:6" x14ac:dyDescent="0.2">
      <c r="F95" s="17"/>
    </row>
    <row r="96" spans="6:6" x14ac:dyDescent="0.2">
      <c r="F96" s="17"/>
    </row>
    <row r="97" spans="6:6" x14ac:dyDescent="0.2">
      <c r="F97" s="17"/>
    </row>
    <row r="98" spans="6:6" x14ac:dyDescent="0.2">
      <c r="F98" s="17"/>
    </row>
    <row r="99" spans="6:6" x14ac:dyDescent="0.2">
      <c r="F99" s="17"/>
    </row>
    <row r="100" spans="6:6" x14ac:dyDescent="0.2">
      <c r="F100" s="17"/>
    </row>
    <row r="101" spans="6:6" x14ac:dyDescent="0.2">
      <c r="F101" s="17"/>
    </row>
    <row r="102" spans="6:6" x14ac:dyDescent="0.2">
      <c r="F102" s="17"/>
    </row>
    <row r="103" spans="6:6" x14ac:dyDescent="0.2">
      <c r="F103" s="17"/>
    </row>
    <row r="104" spans="6:6" x14ac:dyDescent="0.2">
      <c r="F104" s="17"/>
    </row>
    <row r="105" spans="6:6" x14ac:dyDescent="0.2">
      <c r="F105" s="17"/>
    </row>
    <row r="106" spans="6:6" x14ac:dyDescent="0.2">
      <c r="F106" s="17"/>
    </row>
    <row r="107" spans="6:6" x14ac:dyDescent="0.2">
      <c r="F107" s="17"/>
    </row>
    <row r="108" spans="6:6" x14ac:dyDescent="0.2">
      <c r="F108" s="17"/>
    </row>
    <row r="109" spans="6:6" x14ac:dyDescent="0.2">
      <c r="F109" s="17"/>
    </row>
    <row r="110" spans="6:6" x14ac:dyDescent="0.2">
      <c r="F110" s="17"/>
    </row>
    <row r="111" spans="6:6" x14ac:dyDescent="0.2">
      <c r="F111" s="17"/>
    </row>
    <row r="112" spans="6:6" x14ac:dyDescent="0.2">
      <c r="F112" s="17"/>
    </row>
    <row r="113" spans="6:6" x14ac:dyDescent="0.2">
      <c r="F113" s="17"/>
    </row>
    <row r="114" spans="6:6" x14ac:dyDescent="0.2">
      <c r="F114" s="17"/>
    </row>
    <row r="115" spans="6:6" x14ac:dyDescent="0.2">
      <c r="F115" s="17"/>
    </row>
    <row r="116" spans="6:6" x14ac:dyDescent="0.2">
      <c r="F116" s="17"/>
    </row>
    <row r="117" spans="6:6" x14ac:dyDescent="0.2">
      <c r="F117" s="17"/>
    </row>
    <row r="118" spans="6:6" x14ac:dyDescent="0.2">
      <c r="F118" s="17"/>
    </row>
    <row r="119" spans="6:6" x14ac:dyDescent="0.2">
      <c r="F119" s="17"/>
    </row>
    <row r="120" spans="6:6" x14ac:dyDescent="0.2">
      <c r="F120" s="17"/>
    </row>
    <row r="121" spans="6:6" x14ac:dyDescent="0.2">
      <c r="F121" s="17"/>
    </row>
    <row r="122" spans="6:6" x14ac:dyDescent="0.2">
      <c r="F122" s="17"/>
    </row>
    <row r="123" spans="6:6" x14ac:dyDescent="0.2">
      <c r="F123" s="17"/>
    </row>
    <row r="124" spans="6:6" x14ac:dyDescent="0.2">
      <c r="F124" s="17"/>
    </row>
    <row r="125" spans="6:6" x14ac:dyDescent="0.2">
      <c r="F125" s="17"/>
    </row>
    <row r="126" spans="6:6" x14ac:dyDescent="0.2">
      <c r="F126" s="17"/>
    </row>
    <row r="127" spans="6:6" x14ac:dyDescent="0.2">
      <c r="F127" s="17"/>
    </row>
    <row r="128" spans="6:6" x14ac:dyDescent="0.2">
      <c r="F128" s="17"/>
    </row>
    <row r="129" spans="6:6" x14ac:dyDescent="0.2">
      <c r="F129" s="17"/>
    </row>
    <row r="130" spans="6:6" x14ac:dyDescent="0.2">
      <c r="F130" s="17"/>
    </row>
    <row r="131" spans="6:6" x14ac:dyDescent="0.2">
      <c r="F131" s="17"/>
    </row>
    <row r="132" spans="6:6" x14ac:dyDescent="0.2">
      <c r="F132" s="17"/>
    </row>
    <row r="133" spans="6:6" x14ac:dyDescent="0.2">
      <c r="F133" s="17"/>
    </row>
    <row r="134" spans="6:6" x14ac:dyDescent="0.2">
      <c r="F134" s="17"/>
    </row>
    <row r="135" spans="6:6" x14ac:dyDescent="0.2">
      <c r="F135" s="17"/>
    </row>
    <row r="136" spans="6:6" x14ac:dyDescent="0.2">
      <c r="F136" s="17"/>
    </row>
    <row r="137" spans="6:6" x14ac:dyDescent="0.2">
      <c r="F137" s="17"/>
    </row>
    <row r="138" spans="6:6" x14ac:dyDescent="0.2">
      <c r="F138" s="17"/>
    </row>
    <row r="139" spans="6:6" x14ac:dyDescent="0.2">
      <c r="F139" s="17"/>
    </row>
    <row r="140" spans="6:6" x14ac:dyDescent="0.2">
      <c r="F140" s="17"/>
    </row>
    <row r="141" spans="6:6" x14ac:dyDescent="0.2">
      <c r="F141" s="17"/>
    </row>
    <row r="142" spans="6:6" x14ac:dyDescent="0.2">
      <c r="F142" s="17"/>
    </row>
    <row r="143" spans="6:6" x14ac:dyDescent="0.2">
      <c r="F143" s="17"/>
    </row>
    <row r="144" spans="6:6" x14ac:dyDescent="0.2">
      <c r="F144" s="17"/>
    </row>
    <row r="145" spans="6:6" x14ac:dyDescent="0.2">
      <c r="F145" s="17"/>
    </row>
    <row r="146" spans="6:6" x14ac:dyDescent="0.2">
      <c r="F146" s="17"/>
    </row>
    <row r="147" spans="6:6" x14ac:dyDescent="0.2">
      <c r="F147" s="17"/>
    </row>
    <row r="148" spans="6:6" x14ac:dyDescent="0.2">
      <c r="F148" s="17"/>
    </row>
    <row r="149" spans="6:6" x14ac:dyDescent="0.2">
      <c r="F149" s="17"/>
    </row>
    <row r="150" spans="6:6" x14ac:dyDescent="0.2">
      <c r="F150" s="17"/>
    </row>
    <row r="151" spans="6:6" x14ac:dyDescent="0.2">
      <c r="F151" s="17"/>
    </row>
    <row r="152" spans="6:6" x14ac:dyDescent="0.2">
      <c r="F152" s="17"/>
    </row>
    <row r="153" spans="6:6" x14ac:dyDescent="0.2">
      <c r="F153" s="17"/>
    </row>
    <row r="154" spans="6:6" x14ac:dyDescent="0.2">
      <c r="F154" s="17"/>
    </row>
    <row r="155" spans="6:6" x14ac:dyDescent="0.2">
      <c r="F155" s="17"/>
    </row>
    <row r="156" spans="6:6" x14ac:dyDescent="0.2">
      <c r="F156" s="17"/>
    </row>
    <row r="157" spans="6:6" x14ac:dyDescent="0.2">
      <c r="F157" s="17"/>
    </row>
    <row r="158" spans="6:6" x14ac:dyDescent="0.2">
      <c r="F158" s="17"/>
    </row>
    <row r="159" spans="6:6" x14ac:dyDescent="0.2">
      <c r="F159" s="17"/>
    </row>
    <row r="160" spans="6:6" x14ac:dyDescent="0.2">
      <c r="F160" s="17"/>
    </row>
    <row r="161" spans="6:6" x14ac:dyDescent="0.2">
      <c r="F161" s="17"/>
    </row>
    <row r="162" spans="6:6" x14ac:dyDescent="0.2">
      <c r="F162" s="17"/>
    </row>
    <row r="163" spans="6:6" x14ac:dyDescent="0.2">
      <c r="F163" s="17"/>
    </row>
    <row r="164" spans="6:6" x14ac:dyDescent="0.2">
      <c r="F164" s="17"/>
    </row>
    <row r="165" spans="6:6" x14ac:dyDescent="0.2">
      <c r="F165" s="17"/>
    </row>
    <row r="166" spans="6:6" x14ac:dyDescent="0.2">
      <c r="F166" s="17"/>
    </row>
    <row r="167" spans="6:6" x14ac:dyDescent="0.2">
      <c r="F167" s="17"/>
    </row>
    <row r="168" spans="6:6" x14ac:dyDescent="0.2">
      <c r="F168" s="17"/>
    </row>
    <row r="169" spans="6:6" x14ac:dyDescent="0.2">
      <c r="F169" s="17"/>
    </row>
    <row r="170" spans="6:6" x14ac:dyDescent="0.2">
      <c r="F170" s="17"/>
    </row>
    <row r="171" spans="6:6" x14ac:dyDescent="0.2">
      <c r="F171" s="17"/>
    </row>
    <row r="172" spans="6:6" x14ac:dyDescent="0.2">
      <c r="F172" s="17"/>
    </row>
    <row r="173" spans="6:6" x14ac:dyDescent="0.2">
      <c r="F173" s="17"/>
    </row>
    <row r="174" spans="6:6" x14ac:dyDescent="0.2">
      <c r="F174" s="17"/>
    </row>
    <row r="175" spans="6:6" x14ac:dyDescent="0.2">
      <c r="F175" s="17"/>
    </row>
    <row r="176" spans="6:6" x14ac:dyDescent="0.2">
      <c r="F176" s="17"/>
    </row>
    <row r="177" spans="6:6" x14ac:dyDescent="0.2">
      <c r="F177" s="17"/>
    </row>
    <row r="178" spans="6:6" x14ac:dyDescent="0.2">
      <c r="F178" s="17"/>
    </row>
    <row r="179" spans="6:6" x14ac:dyDescent="0.2">
      <c r="F179" s="17"/>
    </row>
    <row r="180" spans="6:6" x14ac:dyDescent="0.2">
      <c r="F180" s="17"/>
    </row>
    <row r="181" spans="6:6" x14ac:dyDescent="0.2">
      <c r="F181" s="17"/>
    </row>
    <row r="182" spans="6:6" x14ac:dyDescent="0.2">
      <c r="F182" s="17"/>
    </row>
    <row r="183" spans="6:6" x14ac:dyDescent="0.2">
      <c r="F183" s="17"/>
    </row>
    <row r="184" spans="6:6" x14ac:dyDescent="0.2">
      <c r="F184" s="17"/>
    </row>
    <row r="185" spans="6:6" x14ac:dyDescent="0.2">
      <c r="F185" s="17"/>
    </row>
    <row r="186" spans="6:6" x14ac:dyDescent="0.2">
      <c r="F186" s="17"/>
    </row>
    <row r="187" spans="6:6" x14ac:dyDescent="0.2">
      <c r="F187" s="17"/>
    </row>
    <row r="188" spans="6:6" x14ac:dyDescent="0.2">
      <c r="F188" s="17"/>
    </row>
    <row r="189" spans="6:6" x14ac:dyDescent="0.2">
      <c r="F189" s="17"/>
    </row>
    <row r="190" spans="6:6" x14ac:dyDescent="0.2">
      <c r="F190" s="17"/>
    </row>
    <row r="191" spans="6:6" x14ac:dyDescent="0.2">
      <c r="F191" s="17"/>
    </row>
    <row r="192" spans="6:6" x14ac:dyDescent="0.2">
      <c r="F192" s="17"/>
    </row>
    <row r="193" spans="6:6" x14ac:dyDescent="0.2">
      <c r="F193" s="17"/>
    </row>
    <row r="194" spans="6:6" x14ac:dyDescent="0.2">
      <c r="F194" s="17"/>
    </row>
    <row r="195" spans="6:6" x14ac:dyDescent="0.2">
      <c r="F195" s="17"/>
    </row>
    <row r="196" spans="6:6" x14ac:dyDescent="0.2">
      <c r="F196" s="17"/>
    </row>
    <row r="197" spans="6:6" x14ac:dyDescent="0.2">
      <c r="F197" s="17"/>
    </row>
    <row r="198" spans="6:6" x14ac:dyDescent="0.2">
      <c r="F198" s="17"/>
    </row>
    <row r="199" spans="6:6" x14ac:dyDescent="0.2">
      <c r="F199" s="17"/>
    </row>
    <row r="200" spans="6:6" x14ac:dyDescent="0.2">
      <c r="F200" s="17"/>
    </row>
    <row r="201" spans="6:6" x14ac:dyDescent="0.2">
      <c r="F201" s="17"/>
    </row>
    <row r="202" spans="6:6" x14ac:dyDescent="0.2">
      <c r="F202" s="17"/>
    </row>
    <row r="203" spans="6:6" x14ac:dyDescent="0.2">
      <c r="F203" s="17"/>
    </row>
    <row r="204" spans="6:6" x14ac:dyDescent="0.2">
      <c r="F204" s="17"/>
    </row>
    <row r="205" spans="6:6" x14ac:dyDescent="0.2">
      <c r="F205" s="17"/>
    </row>
    <row r="206" spans="6:6" x14ac:dyDescent="0.2">
      <c r="F206" s="17"/>
    </row>
    <row r="207" spans="6:6" x14ac:dyDescent="0.2">
      <c r="F207" s="17"/>
    </row>
    <row r="208" spans="6:6" x14ac:dyDescent="0.2">
      <c r="F208" s="17"/>
    </row>
    <row r="209" spans="6:6" x14ac:dyDescent="0.2">
      <c r="F209" s="17"/>
    </row>
    <row r="210" spans="6:6" x14ac:dyDescent="0.2">
      <c r="F210" s="17"/>
    </row>
    <row r="211" spans="6:6" x14ac:dyDescent="0.2">
      <c r="F211" s="17"/>
    </row>
    <row r="212" spans="6:6" x14ac:dyDescent="0.2">
      <c r="F212" s="17"/>
    </row>
    <row r="213" spans="6:6" x14ac:dyDescent="0.2">
      <c r="F213" s="17"/>
    </row>
    <row r="214" spans="6:6" x14ac:dyDescent="0.2">
      <c r="F214" s="17"/>
    </row>
    <row r="215" spans="6:6" x14ac:dyDescent="0.2">
      <c r="F215" s="17"/>
    </row>
    <row r="216" spans="6:6" x14ac:dyDescent="0.2">
      <c r="F216" s="17"/>
    </row>
    <row r="217" spans="6:6" x14ac:dyDescent="0.2">
      <c r="F217" s="17"/>
    </row>
    <row r="218" spans="6:6" x14ac:dyDescent="0.2">
      <c r="F218" s="17"/>
    </row>
    <row r="219" spans="6:6" x14ac:dyDescent="0.2">
      <c r="F219" s="17"/>
    </row>
    <row r="220" spans="6:6" x14ac:dyDescent="0.2">
      <c r="F220" s="17"/>
    </row>
    <row r="221" spans="6:6" x14ac:dyDescent="0.2">
      <c r="F221" s="17"/>
    </row>
    <row r="222" spans="6:6" x14ac:dyDescent="0.2">
      <c r="F222" s="17"/>
    </row>
    <row r="223" spans="6:6" x14ac:dyDescent="0.2">
      <c r="F223" s="17"/>
    </row>
    <row r="224" spans="6:6" x14ac:dyDescent="0.2">
      <c r="F224" s="17"/>
    </row>
    <row r="225" spans="6:6" x14ac:dyDescent="0.2">
      <c r="F225" s="17"/>
    </row>
    <row r="226" spans="6:6" x14ac:dyDescent="0.2">
      <c r="F226" s="17"/>
    </row>
    <row r="227" spans="6:6" x14ac:dyDescent="0.2">
      <c r="F227" s="17"/>
    </row>
    <row r="228" spans="6:6" x14ac:dyDescent="0.2">
      <c r="F228" s="17"/>
    </row>
    <row r="229" spans="6:6" x14ac:dyDescent="0.2">
      <c r="F229" s="17"/>
    </row>
    <row r="230" spans="6:6" x14ac:dyDescent="0.2">
      <c r="F230" s="17"/>
    </row>
    <row r="231" spans="6:6" x14ac:dyDescent="0.2">
      <c r="F231" s="17"/>
    </row>
    <row r="232" spans="6:6" x14ac:dyDescent="0.2">
      <c r="F232" s="17"/>
    </row>
    <row r="233" spans="6:6" x14ac:dyDescent="0.2">
      <c r="F233" s="17"/>
    </row>
    <row r="234" spans="6:6" x14ac:dyDescent="0.2">
      <c r="F234" s="17"/>
    </row>
    <row r="235" spans="6:6" x14ac:dyDescent="0.2">
      <c r="F235" s="17"/>
    </row>
    <row r="236" spans="6:6" x14ac:dyDescent="0.2">
      <c r="F236" s="17"/>
    </row>
    <row r="237" spans="6:6" x14ac:dyDescent="0.2">
      <c r="F237" s="17"/>
    </row>
    <row r="238" spans="6:6" x14ac:dyDescent="0.2">
      <c r="F238" s="17"/>
    </row>
    <row r="239" spans="6:6" x14ac:dyDescent="0.2">
      <c r="F239" s="17"/>
    </row>
    <row r="240" spans="6:6" x14ac:dyDescent="0.2">
      <c r="F240" s="17"/>
    </row>
    <row r="241" spans="6:6" x14ac:dyDescent="0.2">
      <c r="F241" s="17"/>
    </row>
    <row r="242" spans="6:6" x14ac:dyDescent="0.2">
      <c r="F242" s="17"/>
    </row>
    <row r="243" spans="6:6" x14ac:dyDescent="0.2">
      <c r="F243" s="17"/>
    </row>
    <row r="244" spans="6:6" x14ac:dyDescent="0.2">
      <c r="F244" s="17"/>
    </row>
    <row r="245" spans="6:6" x14ac:dyDescent="0.2">
      <c r="F245" s="17"/>
    </row>
    <row r="246" spans="6:6" x14ac:dyDescent="0.2">
      <c r="F246" s="17"/>
    </row>
    <row r="247" spans="6:6" x14ac:dyDescent="0.2">
      <c r="F247" s="17"/>
    </row>
    <row r="248" spans="6:6" x14ac:dyDescent="0.2">
      <c r="F248" s="17"/>
    </row>
    <row r="249" spans="6:6" x14ac:dyDescent="0.2">
      <c r="F249" s="17"/>
    </row>
    <row r="250" spans="6:6" x14ac:dyDescent="0.2">
      <c r="F250" s="17"/>
    </row>
    <row r="251" spans="6:6" x14ac:dyDescent="0.2">
      <c r="F251" s="17"/>
    </row>
    <row r="252" spans="6:6" x14ac:dyDescent="0.2">
      <c r="F252" s="17"/>
    </row>
    <row r="253" spans="6:6" x14ac:dyDescent="0.2">
      <c r="F253" s="17"/>
    </row>
    <row r="254" spans="6:6" x14ac:dyDescent="0.2">
      <c r="F254" s="17"/>
    </row>
    <row r="255" spans="6:6" x14ac:dyDescent="0.2">
      <c r="F255" s="17"/>
    </row>
    <row r="256" spans="6:6" x14ac:dyDescent="0.2">
      <c r="F256" s="17"/>
    </row>
    <row r="257" spans="6:6" x14ac:dyDescent="0.2">
      <c r="F257" s="17"/>
    </row>
    <row r="258" spans="6:6" x14ac:dyDescent="0.2">
      <c r="F258" s="17"/>
    </row>
    <row r="259" spans="6:6" x14ac:dyDescent="0.2">
      <c r="F259" s="17"/>
    </row>
    <row r="260" spans="6:6" x14ac:dyDescent="0.2">
      <c r="F260" s="17"/>
    </row>
    <row r="261" spans="6:6" x14ac:dyDescent="0.2">
      <c r="F261" s="17"/>
    </row>
    <row r="262" spans="6:6" x14ac:dyDescent="0.2">
      <c r="F262" s="17"/>
    </row>
    <row r="263" spans="6:6" x14ac:dyDescent="0.2">
      <c r="F263" s="17"/>
    </row>
    <row r="264" spans="6:6" x14ac:dyDescent="0.2">
      <c r="F264" s="17"/>
    </row>
    <row r="265" spans="6:6" x14ac:dyDescent="0.2">
      <c r="F265" s="17"/>
    </row>
    <row r="266" spans="6:6" x14ac:dyDescent="0.2">
      <c r="F266" s="17"/>
    </row>
    <row r="267" spans="6:6" x14ac:dyDescent="0.2">
      <c r="F267" s="17"/>
    </row>
    <row r="268" spans="6:6" x14ac:dyDescent="0.2">
      <c r="F268" s="17"/>
    </row>
    <row r="269" spans="6:6" x14ac:dyDescent="0.2">
      <c r="F269" s="17"/>
    </row>
    <row r="270" spans="6:6" x14ac:dyDescent="0.2">
      <c r="F270" s="17"/>
    </row>
    <row r="271" spans="6:6" x14ac:dyDescent="0.2">
      <c r="F271" s="17"/>
    </row>
    <row r="272" spans="6:6" x14ac:dyDescent="0.2">
      <c r="F272" s="17"/>
    </row>
    <row r="273" spans="6:6" x14ac:dyDescent="0.2">
      <c r="F273" s="17"/>
    </row>
    <row r="274" spans="6:6" x14ac:dyDescent="0.2">
      <c r="F274" s="17"/>
    </row>
    <row r="275" spans="6:6" x14ac:dyDescent="0.2">
      <c r="F275" s="17"/>
    </row>
    <row r="276" spans="6:6" x14ac:dyDescent="0.2">
      <c r="F276" s="17"/>
    </row>
    <row r="277" spans="6:6" x14ac:dyDescent="0.2">
      <c r="F277" s="17"/>
    </row>
    <row r="278" spans="6:6" x14ac:dyDescent="0.2">
      <c r="F278" s="17"/>
    </row>
    <row r="279" spans="6:6" x14ac:dyDescent="0.2">
      <c r="F279" s="17"/>
    </row>
    <row r="280" spans="6:6" x14ac:dyDescent="0.2">
      <c r="F280" s="17"/>
    </row>
    <row r="281" spans="6:6" x14ac:dyDescent="0.2">
      <c r="F281" s="17"/>
    </row>
    <row r="282" spans="6:6" x14ac:dyDescent="0.2">
      <c r="F282" s="17"/>
    </row>
    <row r="283" spans="6:6" x14ac:dyDescent="0.2">
      <c r="F283" s="17"/>
    </row>
    <row r="284" spans="6:6" x14ac:dyDescent="0.2">
      <c r="F284" s="17"/>
    </row>
    <row r="285" spans="6:6" x14ac:dyDescent="0.2">
      <c r="F285" s="17"/>
    </row>
    <row r="286" spans="6:6" x14ac:dyDescent="0.2">
      <c r="F286" s="17"/>
    </row>
    <row r="287" spans="6:6" x14ac:dyDescent="0.2">
      <c r="F287" s="17"/>
    </row>
    <row r="288" spans="6:6" x14ac:dyDescent="0.2">
      <c r="F288" s="17"/>
    </row>
    <row r="289" spans="6:6" x14ac:dyDescent="0.2">
      <c r="F289" s="17"/>
    </row>
    <row r="290" spans="6:6" x14ac:dyDescent="0.2">
      <c r="F290" s="17"/>
    </row>
    <row r="291" spans="6:6" x14ac:dyDescent="0.2">
      <c r="F291" s="17"/>
    </row>
    <row r="292" spans="6:6" x14ac:dyDescent="0.2">
      <c r="F292" s="17"/>
    </row>
    <row r="293" spans="6:6" x14ac:dyDescent="0.2">
      <c r="F293" s="17"/>
    </row>
    <row r="294" spans="6:6" x14ac:dyDescent="0.2">
      <c r="F294" s="17"/>
    </row>
    <row r="295" spans="6:6" x14ac:dyDescent="0.2">
      <c r="F295" s="17"/>
    </row>
    <row r="296" spans="6:6" x14ac:dyDescent="0.2">
      <c r="F296" s="17"/>
    </row>
    <row r="297" spans="6:6" x14ac:dyDescent="0.2">
      <c r="F297" s="17"/>
    </row>
    <row r="298" spans="6:6" x14ac:dyDescent="0.2">
      <c r="F298" s="17"/>
    </row>
    <row r="299" spans="6:6" x14ac:dyDescent="0.2">
      <c r="F299" s="17"/>
    </row>
    <row r="300" spans="6:6" x14ac:dyDescent="0.2">
      <c r="F300" s="17"/>
    </row>
    <row r="301" spans="6:6" x14ac:dyDescent="0.2">
      <c r="F301" s="17"/>
    </row>
    <row r="302" spans="6:6" x14ac:dyDescent="0.2">
      <c r="F302" s="17"/>
    </row>
    <row r="303" spans="6:6" x14ac:dyDescent="0.2">
      <c r="F303" s="17"/>
    </row>
    <row r="304" spans="6:6" x14ac:dyDescent="0.2">
      <c r="F304" s="17"/>
    </row>
    <row r="305" spans="6:6" x14ac:dyDescent="0.2">
      <c r="F305" s="17"/>
    </row>
    <row r="306" spans="6:6" x14ac:dyDescent="0.2">
      <c r="F306" s="17"/>
    </row>
    <row r="307" spans="6:6" x14ac:dyDescent="0.2">
      <c r="F307" s="17"/>
    </row>
    <row r="308" spans="6:6" x14ac:dyDescent="0.2">
      <c r="F308" s="17"/>
    </row>
    <row r="309" spans="6:6" x14ac:dyDescent="0.2">
      <c r="F309" s="17"/>
    </row>
    <row r="310" spans="6:6" x14ac:dyDescent="0.2">
      <c r="F310" s="17"/>
    </row>
    <row r="311" spans="6:6" x14ac:dyDescent="0.2">
      <c r="F311" s="17"/>
    </row>
    <row r="312" spans="6:6" x14ac:dyDescent="0.2">
      <c r="F312" s="17"/>
    </row>
    <row r="313" spans="6:6" x14ac:dyDescent="0.2">
      <c r="F313" s="17"/>
    </row>
    <row r="314" spans="6:6" x14ac:dyDescent="0.2">
      <c r="F314" s="17"/>
    </row>
    <row r="315" spans="6:6" x14ac:dyDescent="0.2">
      <c r="F315" s="17"/>
    </row>
    <row r="316" spans="6:6" x14ac:dyDescent="0.2">
      <c r="F316" s="17"/>
    </row>
    <row r="317" spans="6:6" x14ac:dyDescent="0.2">
      <c r="F317" s="17"/>
    </row>
    <row r="318" spans="6:6" x14ac:dyDescent="0.2">
      <c r="F318" s="17"/>
    </row>
    <row r="319" spans="6:6" x14ac:dyDescent="0.2">
      <c r="F319" s="17"/>
    </row>
    <row r="320" spans="6:6" x14ac:dyDescent="0.2">
      <c r="F320" s="17"/>
    </row>
    <row r="321" spans="6:6" x14ac:dyDescent="0.2">
      <c r="F321" s="17"/>
    </row>
    <row r="322" spans="6:6" x14ac:dyDescent="0.2">
      <c r="F322" s="17"/>
    </row>
    <row r="323" spans="6:6" x14ac:dyDescent="0.2">
      <c r="F323" s="17"/>
    </row>
    <row r="324" spans="6:6" x14ac:dyDescent="0.2">
      <c r="F324" s="17"/>
    </row>
    <row r="325" spans="6:6" x14ac:dyDescent="0.2">
      <c r="F325" s="17"/>
    </row>
    <row r="326" spans="6:6" x14ac:dyDescent="0.2">
      <c r="F326" s="17"/>
    </row>
    <row r="327" spans="6:6" x14ac:dyDescent="0.2">
      <c r="F327" s="17"/>
    </row>
    <row r="328" spans="6:6" x14ac:dyDescent="0.2">
      <c r="F328" s="17"/>
    </row>
    <row r="329" spans="6:6" x14ac:dyDescent="0.2">
      <c r="F329" s="17"/>
    </row>
    <row r="330" spans="6:6" x14ac:dyDescent="0.2">
      <c r="F330" s="17"/>
    </row>
    <row r="331" spans="6:6" x14ac:dyDescent="0.2">
      <c r="F331" s="17"/>
    </row>
    <row r="332" spans="6:6" x14ac:dyDescent="0.2">
      <c r="F332" s="17"/>
    </row>
    <row r="333" spans="6:6" x14ac:dyDescent="0.2">
      <c r="F333" s="17"/>
    </row>
    <row r="334" spans="6:6" x14ac:dyDescent="0.2">
      <c r="F334" s="17"/>
    </row>
    <row r="335" spans="6:6" x14ac:dyDescent="0.2">
      <c r="F335" s="17"/>
    </row>
    <row r="336" spans="6:6" x14ac:dyDescent="0.2">
      <c r="F336" s="17"/>
    </row>
    <row r="337" spans="6:6" x14ac:dyDescent="0.2">
      <c r="F337" s="17"/>
    </row>
    <row r="338" spans="6:6" x14ac:dyDescent="0.2">
      <c r="F338" s="17"/>
    </row>
    <row r="339" spans="6:6" x14ac:dyDescent="0.2">
      <c r="F339" s="17"/>
    </row>
    <row r="340" spans="6:6" x14ac:dyDescent="0.2">
      <c r="F340" s="17"/>
    </row>
    <row r="341" spans="6:6" x14ac:dyDescent="0.2">
      <c r="F341" s="17"/>
    </row>
    <row r="342" spans="6:6" x14ac:dyDescent="0.2">
      <c r="F342" s="17"/>
    </row>
    <row r="343" spans="6:6" x14ac:dyDescent="0.2">
      <c r="F343" s="17"/>
    </row>
    <row r="344" spans="6:6" x14ac:dyDescent="0.2">
      <c r="F344" s="17"/>
    </row>
    <row r="345" spans="6:6" x14ac:dyDescent="0.2">
      <c r="F345" s="17"/>
    </row>
    <row r="346" spans="6:6" x14ac:dyDescent="0.2">
      <c r="F346" s="17"/>
    </row>
    <row r="347" spans="6:6" x14ac:dyDescent="0.2">
      <c r="F347" s="17"/>
    </row>
    <row r="348" spans="6:6" x14ac:dyDescent="0.2">
      <c r="F348" s="17"/>
    </row>
    <row r="349" spans="6:6" x14ac:dyDescent="0.2">
      <c r="F349" s="17"/>
    </row>
    <row r="350" spans="6:6" x14ac:dyDescent="0.2">
      <c r="F350" s="17"/>
    </row>
    <row r="351" spans="6:6" x14ac:dyDescent="0.2">
      <c r="F351" s="17"/>
    </row>
    <row r="352" spans="6:6" x14ac:dyDescent="0.2">
      <c r="F352" s="17"/>
    </row>
    <row r="353" spans="6:6" x14ac:dyDescent="0.2">
      <c r="F353" s="17"/>
    </row>
    <row r="354" spans="6:6" x14ac:dyDescent="0.2">
      <c r="F354" s="17"/>
    </row>
    <row r="355" spans="6:6" x14ac:dyDescent="0.2">
      <c r="F355" s="17"/>
    </row>
    <row r="356" spans="6:6" x14ac:dyDescent="0.2">
      <c r="F356" s="17"/>
    </row>
    <row r="357" spans="6:6" x14ac:dyDescent="0.2">
      <c r="F357" s="17"/>
    </row>
    <row r="358" spans="6:6" x14ac:dyDescent="0.2">
      <c r="F358" s="17"/>
    </row>
    <row r="359" spans="6:6" x14ac:dyDescent="0.2">
      <c r="F359" s="17"/>
    </row>
    <row r="360" spans="6:6" x14ac:dyDescent="0.2">
      <c r="F360" s="17"/>
    </row>
    <row r="361" spans="6:6" x14ac:dyDescent="0.2">
      <c r="F361" s="17"/>
    </row>
    <row r="362" spans="6:6" x14ac:dyDescent="0.2">
      <c r="F362" s="17"/>
    </row>
    <row r="363" spans="6:6" x14ac:dyDescent="0.2">
      <c r="F363" s="17"/>
    </row>
    <row r="364" spans="6:6" x14ac:dyDescent="0.2">
      <c r="F364" s="17"/>
    </row>
    <row r="365" spans="6:6" x14ac:dyDescent="0.2">
      <c r="F365" s="17"/>
    </row>
    <row r="366" spans="6:6" x14ac:dyDescent="0.2">
      <c r="F366" s="17"/>
    </row>
    <row r="367" spans="6:6" x14ac:dyDescent="0.2">
      <c r="F367" s="17"/>
    </row>
    <row r="368" spans="6:6" x14ac:dyDescent="0.2">
      <c r="F368" s="17"/>
    </row>
    <row r="369" spans="6:6" x14ac:dyDescent="0.2">
      <c r="F369" s="17"/>
    </row>
    <row r="370" spans="6:6" x14ac:dyDescent="0.2">
      <c r="F370" s="17"/>
    </row>
    <row r="371" spans="6:6" x14ac:dyDescent="0.2">
      <c r="F371" s="17"/>
    </row>
    <row r="372" spans="6:6" x14ac:dyDescent="0.2">
      <c r="F372" s="17"/>
    </row>
    <row r="373" spans="6:6" x14ac:dyDescent="0.2">
      <c r="F373" s="17"/>
    </row>
    <row r="374" spans="6:6" x14ac:dyDescent="0.2">
      <c r="F374" s="17"/>
    </row>
    <row r="375" spans="6:6" x14ac:dyDescent="0.2">
      <c r="F375" s="17"/>
    </row>
    <row r="376" spans="6:6" x14ac:dyDescent="0.2">
      <c r="F376" s="17"/>
    </row>
    <row r="377" spans="6:6" x14ac:dyDescent="0.2">
      <c r="F377" s="17"/>
    </row>
    <row r="378" spans="6:6" x14ac:dyDescent="0.2">
      <c r="F378" s="17"/>
    </row>
    <row r="379" spans="6:6" x14ac:dyDescent="0.2">
      <c r="F379" s="17"/>
    </row>
    <row r="380" spans="6:6" x14ac:dyDescent="0.2">
      <c r="F380" s="17"/>
    </row>
    <row r="381" spans="6:6" x14ac:dyDescent="0.2">
      <c r="F381" s="17"/>
    </row>
    <row r="382" spans="6:6" x14ac:dyDescent="0.2">
      <c r="F382" s="17"/>
    </row>
    <row r="383" spans="6:6" x14ac:dyDescent="0.2">
      <c r="F383" s="17"/>
    </row>
    <row r="384" spans="6:6" x14ac:dyDescent="0.2">
      <c r="F384" s="17"/>
    </row>
    <row r="385" spans="6:6" x14ac:dyDescent="0.2">
      <c r="F385" s="17"/>
    </row>
    <row r="386" spans="6:6" x14ac:dyDescent="0.2">
      <c r="F386" s="17"/>
    </row>
    <row r="387" spans="6:6" x14ac:dyDescent="0.2">
      <c r="F387" s="17"/>
    </row>
    <row r="388" spans="6:6" x14ac:dyDescent="0.2">
      <c r="F388" s="17"/>
    </row>
    <row r="389" spans="6:6" x14ac:dyDescent="0.2">
      <c r="F389" s="17"/>
    </row>
    <row r="390" spans="6:6" x14ac:dyDescent="0.2">
      <c r="F390" s="17"/>
    </row>
    <row r="391" spans="6:6" x14ac:dyDescent="0.2">
      <c r="F391" s="17"/>
    </row>
    <row r="392" spans="6:6" x14ac:dyDescent="0.2">
      <c r="F392" s="17"/>
    </row>
    <row r="393" spans="6:6" x14ac:dyDescent="0.2">
      <c r="F393" s="17"/>
    </row>
    <row r="394" spans="6:6" x14ac:dyDescent="0.2">
      <c r="F394" s="17"/>
    </row>
    <row r="395" spans="6:6" x14ac:dyDescent="0.2">
      <c r="F395" s="17"/>
    </row>
    <row r="396" spans="6:6" x14ac:dyDescent="0.2">
      <c r="F396" s="17"/>
    </row>
    <row r="397" spans="6:6" x14ac:dyDescent="0.2">
      <c r="F397" s="17"/>
    </row>
    <row r="398" spans="6:6" x14ac:dyDescent="0.2">
      <c r="F398" s="17"/>
    </row>
    <row r="399" spans="6:6" x14ac:dyDescent="0.2">
      <c r="F399" s="17"/>
    </row>
    <row r="400" spans="6:6" x14ac:dyDescent="0.2">
      <c r="F400" s="17"/>
    </row>
    <row r="401" spans="6:6" x14ac:dyDescent="0.2">
      <c r="F401" s="17"/>
    </row>
    <row r="402" spans="6:6" x14ac:dyDescent="0.2">
      <c r="F402" s="17"/>
    </row>
    <row r="403" spans="6:6" x14ac:dyDescent="0.2">
      <c r="F403" s="17"/>
    </row>
    <row r="404" spans="6:6" x14ac:dyDescent="0.2">
      <c r="F404" s="17"/>
    </row>
    <row r="405" spans="6:6" x14ac:dyDescent="0.2">
      <c r="F405" s="17"/>
    </row>
    <row r="406" spans="6:6" x14ac:dyDescent="0.2">
      <c r="F406" s="17"/>
    </row>
    <row r="407" spans="6:6" x14ac:dyDescent="0.2">
      <c r="F407" s="17"/>
    </row>
    <row r="408" spans="6:6" x14ac:dyDescent="0.2">
      <c r="F408" s="17"/>
    </row>
    <row r="409" spans="6:6" x14ac:dyDescent="0.2">
      <c r="F409" s="17"/>
    </row>
    <row r="410" spans="6:6" x14ac:dyDescent="0.2">
      <c r="F410" s="17"/>
    </row>
    <row r="411" spans="6:6" x14ac:dyDescent="0.2">
      <c r="F411" s="17"/>
    </row>
    <row r="412" spans="6:6" x14ac:dyDescent="0.2">
      <c r="F412" s="17"/>
    </row>
    <row r="413" spans="6:6" x14ac:dyDescent="0.2">
      <c r="F413" s="17"/>
    </row>
    <row r="414" spans="6:6" x14ac:dyDescent="0.2">
      <c r="F414" s="17"/>
    </row>
    <row r="415" spans="6:6" x14ac:dyDescent="0.2">
      <c r="F415" s="17"/>
    </row>
    <row r="416" spans="6:6" x14ac:dyDescent="0.2">
      <c r="F416" s="17"/>
    </row>
    <row r="417" spans="6:6" x14ac:dyDescent="0.2">
      <c r="F417" s="17"/>
    </row>
    <row r="418" spans="6:6" x14ac:dyDescent="0.2">
      <c r="F418" s="17"/>
    </row>
    <row r="419" spans="6:6" x14ac:dyDescent="0.2">
      <c r="F419" s="17"/>
    </row>
    <row r="420" spans="6:6" x14ac:dyDescent="0.2">
      <c r="F420" s="17"/>
    </row>
    <row r="421" spans="6:6" x14ac:dyDescent="0.2">
      <c r="F421" s="17"/>
    </row>
    <row r="422" spans="6:6" x14ac:dyDescent="0.2">
      <c r="F422" s="17"/>
    </row>
    <row r="423" spans="6:6" x14ac:dyDescent="0.2">
      <c r="F423" s="17"/>
    </row>
    <row r="424" spans="6:6" x14ac:dyDescent="0.2">
      <c r="F424" s="17"/>
    </row>
    <row r="425" spans="6:6" x14ac:dyDescent="0.2">
      <c r="F425" s="17"/>
    </row>
    <row r="426" spans="6:6" x14ac:dyDescent="0.2">
      <c r="F426" s="17"/>
    </row>
    <row r="427" spans="6:6" x14ac:dyDescent="0.2">
      <c r="F427" s="17"/>
    </row>
    <row r="428" spans="6:6" x14ac:dyDescent="0.2">
      <c r="F428" s="17"/>
    </row>
    <row r="429" spans="6:6" x14ac:dyDescent="0.2">
      <c r="F429" s="17"/>
    </row>
    <row r="430" spans="6:6" x14ac:dyDescent="0.2">
      <c r="F430" s="17"/>
    </row>
    <row r="431" spans="6:6" x14ac:dyDescent="0.2">
      <c r="F431" s="17"/>
    </row>
    <row r="432" spans="6:6" x14ac:dyDescent="0.2">
      <c r="F432" s="17"/>
    </row>
    <row r="433" spans="6:6" x14ac:dyDescent="0.2">
      <c r="F433" s="17"/>
    </row>
    <row r="434" spans="6:6" x14ac:dyDescent="0.2">
      <c r="F434" s="17"/>
    </row>
    <row r="435" spans="6:6" x14ac:dyDescent="0.2">
      <c r="F435" s="17"/>
    </row>
    <row r="436" spans="6:6" x14ac:dyDescent="0.2">
      <c r="F436" s="17"/>
    </row>
    <row r="437" spans="6:6" x14ac:dyDescent="0.2">
      <c r="F437" s="17"/>
    </row>
    <row r="438" spans="6:6" x14ac:dyDescent="0.2">
      <c r="F438" s="17"/>
    </row>
    <row r="439" spans="6:6" x14ac:dyDescent="0.2">
      <c r="F439" s="17"/>
    </row>
    <row r="440" spans="6:6" x14ac:dyDescent="0.2">
      <c r="F440" s="17"/>
    </row>
    <row r="441" spans="6:6" x14ac:dyDescent="0.2">
      <c r="F441" s="17"/>
    </row>
    <row r="442" spans="6:6" x14ac:dyDescent="0.2">
      <c r="F442" s="17"/>
    </row>
    <row r="443" spans="6:6" x14ac:dyDescent="0.2">
      <c r="F443" s="17"/>
    </row>
    <row r="444" spans="6:6" x14ac:dyDescent="0.2">
      <c r="F444" s="17"/>
    </row>
    <row r="445" spans="6:6" x14ac:dyDescent="0.2">
      <c r="F445" s="17"/>
    </row>
    <row r="446" spans="6:6" x14ac:dyDescent="0.2">
      <c r="F446" s="17"/>
    </row>
    <row r="447" spans="6:6" x14ac:dyDescent="0.2">
      <c r="F447" s="17"/>
    </row>
    <row r="448" spans="6:6" x14ac:dyDescent="0.2">
      <c r="F448" s="17"/>
    </row>
    <row r="449" spans="6:6" x14ac:dyDescent="0.2">
      <c r="F449" s="17"/>
    </row>
    <row r="450" spans="6:6" x14ac:dyDescent="0.2">
      <c r="F450" s="17"/>
    </row>
    <row r="451" spans="6:6" x14ac:dyDescent="0.2">
      <c r="F451" s="17"/>
    </row>
    <row r="452" spans="6:6" x14ac:dyDescent="0.2">
      <c r="F452" s="17"/>
    </row>
    <row r="453" spans="6:6" x14ac:dyDescent="0.2">
      <c r="F453" s="17"/>
    </row>
    <row r="454" spans="6:6" x14ac:dyDescent="0.2">
      <c r="F454" s="17"/>
    </row>
    <row r="455" spans="6:6" x14ac:dyDescent="0.2">
      <c r="F455" s="17"/>
    </row>
    <row r="456" spans="6:6" x14ac:dyDescent="0.2">
      <c r="F456" s="17"/>
    </row>
    <row r="457" spans="6:6" x14ac:dyDescent="0.2">
      <c r="F457" s="17"/>
    </row>
    <row r="458" spans="6:6" x14ac:dyDescent="0.2">
      <c r="F458" s="17"/>
    </row>
    <row r="459" spans="6:6" x14ac:dyDescent="0.2">
      <c r="F459" s="17"/>
    </row>
    <row r="460" spans="6:6" x14ac:dyDescent="0.2">
      <c r="F460" s="17"/>
    </row>
    <row r="461" spans="6:6" x14ac:dyDescent="0.2">
      <c r="F461" s="17"/>
    </row>
    <row r="462" spans="6:6" x14ac:dyDescent="0.2">
      <c r="F462" s="17"/>
    </row>
    <row r="463" spans="6:6" x14ac:dyDescent="0.2">
      <c r="F463" s="17"/>
    </row>
    <row r="464" spans="6:6" x14ac:dyDescent="0.2">
      <c r="F464" s="17"/>
    </row>
    <row r="465" spans="6:6" x14ac:dyDescent="0.2">
      <c r="F465" s="17"/>
    </row>
    <row r="466" spans="6:6" x14ac:dyDescent="0.2">
      <c r="F466" s="17"/>
    </row>
    <row r="467" spans="6:6" x14ac:dyDescent="0.2">
      <c r="F467" s="17"/>
    </row>
    <row r="468" spans="6:6" x14ac:dyDescent="0.2">
      <c r="F468" s="17"/>
    </row>
    <row r="469" spans="6:6" x14ac:dyDescent="0.2">
      <c r="F469" s="17"/>
    </row>
    <row r="470" spans="6:6" x14ac:dyDescent="0.2">
      <c r="F470" s="17"/>
    </row>
    <row r="471" spans="6:6" x14ac:dyDescent="0.2">
      <c r="F471" s="17"/>
    </row>
    <row r="472" spans="6:6" x14ac:dyDescent="0.2">
      <c r="F472" s="17"/>
    </row>
    <row r="473" spans="6:6" x14ac:dyDescent="0.2">
      <c r="F473" s="17"/>
    </row>
    <row r="474" spans="6:6" x14ac:dyDescent="0.2">
      <c r="F474" s="17"/>
    </row>
    <row r="475" spans="6:6" x14ac:dyDescent="0.2">
      <c r="F475" s="17"/>
    </row>
    <row r="476" spans="6:6" x14ac:dyDescent="0.2">
      <c r="F476" s="17"/>
    </row>
    <row r="477" spans="6:6" x14ac:dyDescent="0.2">
      <c r="F477" s="17"/>
    </row>
    <row r="478" spans="6:6" x14ac:dyDescent="0.2">
      <c r="F478" s="17"/>
    </row>
    <row r="479" spans="6:6" x14ac:dyDescent="0.2">
      <c r="F479" s="17"/>
    </row>
    <row r="480" spans="6:6" x14ac:dyDescent="0.2">
      <c r="F480" s="17"/>
    </row>
    <row r="481" spans="6:6" x14ac:dyDescent="0.2">
      <c r="F481" s="17"/>
    </row>
    <row r="482" spans="6:6" x14ac:dyDescent="0.2">
      <c r="F482" s="17"/>
    </row>
    <row r="483" spans="6:6" x14ac:dyDescent="0.2">
      <c r="F483" s="17"/>
    </row>
    <row r="484" spans="6:6" x14ac:dyDescent="0.2">
      <c r="F484" s="17"/>
    </row>
    <row r="485" spans="6:6" x14ac:dyDescent="0.2">
      <c r="F485" s="17"/>
    </row>
    <row r="486" spans="6:6" x14ac:dyDescent="0.2">
      <c r="F486" s="17"/>
    </row>
    <row r="487" spans="6:6" x14ac:dyDescent="0.2">
      <c r="F487" s="17"/>
    </row>
    <row r="488" spans="6:6" x14ac:dyDescent="0.2">
      <c r="F488" s="17"/>
    </row>
    <row r="489" spans="6:6" x14ac:dyDescent="0.2">
      <c r="F489" s="17"/>
    </row>
    <row r="490" spans="6:6" x14ac:dyDescent="0.2">
      <c r="F490" s="17"/>
    </row>
    <row r="491" spans="6:6" x14ac:dyDescent="0.2">
      <c r="F491" s="17"/>
    </row>
    <row r="492" spans="6:6" x14ac:dyDescent="0.2">
      <c r="F492" s="17"/>
    </row>
    <row r="493" spans="6:6" x14ac:dyDescent="0.2">
      <c r="F493" s="17"/>
    </row>
    <row r="494" spans="6:6" x14ac:dyDescent="0.2">
      <c r="F494" s="17"/>
    </row>
    <row r="495" spans="6:6" x14ac:dyDescent="0.2">
      <c r="F495" s="17"/>
    </row>
    <row r="496" spans="6:6" x14ac:dyDescent="0.2">
      <c r="F496" s="17"/>
    </row>
    <row r="497" spans="6:6" x14ac:dyDescent="0.2">
      <c r="F497" s="17"/>
    </row>
    <row r="498" spans="6:6" x14ac:dyDescent="0.2">
      <c r="F498" s="17"/>
    </row>
    <row r="499" spans="6:6" x14ac:dyDescent="0.2">
      <c r="F499" s="17"/>
    </row>
    <row r="500" spans="6:6" x14ac:dyDescent="0.2">
      <c r="F500" s="17"/>
    </row>
    <row r="501" spans="6:6" x14ac:dyDescent="0.2">
      <c r="F501" s="17"/>
    </row>
    <row r="502" spans="6:6" x14ac:dyDescent="0.2">
      <c r="F502" s="17"/>
    </row>
    <row r="503" spans="6:6" x14ac:dyDescent="0.2">
      <c r="F503" s="17"/>
    </row>
    <row r="504" spans="6:6" x14ac:dyDescent="0.2">
      <c r="F504" s="17"/>
    </row>
    <row r="505" spans="6:6" x14ac:dyDescent="0.2">
      <c r="F505" s="17"/>
    </row>
    <row r="506" spans="6:6" x14ac:dyDescent="0.2">
      <c r="F506" s="17"/>
    </row>
    <row r="507" spans="6:6" x14ac:dyDescent="0.2">
      <c r="F507" s="17"/>
    </row>
    <row r="508" spans="6:6" x14ac:dyDescent="0.2">
      <c r="F508" s="17"/>
    </row>
    <row r="509" spans="6:6" x14ac:dyDescent="0.2">
      <c r="F509" s="17"/>
    </row>
    <row r="510" spans="6:6" x14ac:dyDescent="0.2">
      <c r="F510" s="17"/>
    </row>
    <row r="511" spans="6:6" x14ac:dyDescent="0.2">
      <c r="F511" s="17"/>
    </row>
    <row r="512" spans="6:6" x14ac:dyDescent="0.2">
      <c r="F512" s="17"/>
    </row>
    <row r="513" spans="6:6" x14ac:dyDescent="0.2">
      <c r="F513" s="17"/>
    </row>
    <row r="514" spans="6:6" x14ac:dyDescent="0.2">
      <c r="F514" s="17"/>
    </row>
    <row r="515" spans="6:6" x14ac:dyDescent="0.2">
      <c r="F515" s="17"/>
    </row>
    <row r="516" spans="6:6" x14ac:dyDescent="0.2">
      <c r="F516" s="17"/>
    </row>
    <row r="517" spans="6:6" x14ac:dyDescent="0.2">
      <c r="F517" s="17"/>
    </row>
    <row r="518" spans="6:6" x14ac:dyDescent="0.2">
      <c r="F518" s="17"/>
    </row>
    <row r="519" spans="6:6" x14ac:dyDescent="0.2">
      <c r="F519" s="17"/>
    </row>
    <row r="520" spans="6:6" x14ac:dyDescent="0.2">
      <c r="F520" s="17"/>
    </row>
    <row r="521" spans="6:6" x14ac:dyDescent="0.2">
      <c r="F521" s="17"/>
    </row>
    <row r="522" spans="6:6" x14ac:dyDescent="0.2">
      <c r="F522" s="17"/>
    </row>
    <row r="523" spans="6:6" x14ac:dyDescent="0.2">
      <c r="F523" s="17"/>
    </row>
    <row r="524" spans="6:6" x14ac:dyDescent="0.2">
      <c r="F524" s="17"/>
    </row>
    <row r="525" spans="6:6" x14ac:dyDescent="0.2">
      <c r="F525" s="17"/>
    </row>
    <row r="526" spans="6:6" x14ac:dyDescent="0.2">
      <c r="F526" s="17"/>
    </row>
    <row r="527" spans="6:6" x14ac:dyDescent="0.2">
      <c r="F527" s="17"/>
    </row>
    <row r="528" spans="6:6" x14ac:dyDescent="0.2">
      <c r="F528" s="17"/>
    </row>
    <row r="529" spans="6:6" x14ac:dyDescent="0.2">
      <c r="F529" s="17"/>
    </row>
    <row r="530" spans="6:6" x14ac:dyDescent="0.2">
      <c r="F530" s="17"/>
    </row>
    <row r="531" spans="6:6" x14ac:dyDescent="0.2">
      <c r="F531" s="17"/>
    </row>
    <row r="532" spans="6:6" x14ac:dyDescent="0.2">
      <c r="F532" s="17"/>
    </row>
    <row r="533" spans="6:6" x14ac:dyDescent="0.2">
      <c r="F533" s="17"/>
    </row>
    <row r="534" spans="6:6" x14ac:dyDescent="0.2">
      <c r="F534" s="17"/>
    </row>
    <row r="535" spans="6:6" x14ac:dyDescent="0.2">
      <c r="F535" s="17"/>
    </row>
    <row r="536" spans="6:6" x14ac:dyDescent="0.2">
      <c r="F536" s="17"/>
    </row>
    <row r="537" spans="6:6" x14ac:dyDescent="0.2">
      <c r="F537" s="17"/>
    </row>
    <row r="538" spans="6:6" x14ac:dyDescent="0.2">
      <c r="F538" s="17"/>
    </row>
    <row r="539" spans="6:6" x14ac:dyDescent="0.2">
      <c r="F539" s="17"/>
    </row>
    <row r="540" spans="6:6" x14ac:dyDescent="0.2">
      <c r="F540" s="17"/>
    </row>
    <row r="541" spans="6:6" x14ac:dyDescent="0.2">
      <c r="F541" s="17"/>
    </row>
    <row r="542" spans="6:6" x14ac:dyDescent="0.2">
      <c r="F542" s="17"/>
    </row>
    <row r="543" spans="6:6" x14ac:dyDescent="0.2">
      <c r="F543" s="17"/>
    </row>
    <row r="544" spans="6:6" x14ac:dyDescent="0.2">
      <c r="F544" s="17"/>
    </row>
    <row r="545" spans="6:6" x14ac:dyDescent="0.2">
      <c r="F545" s="17"/>
    </row>
    <row r="546" spans="6:6" x14ac:dyDescent="0.2">
      <c r="F546" s="17"/>
    </row>
    <row r="547" spans="6:6" x14ac:dyDescent="0.2">
      <c r="F547" s="17"/>
    </row>
    <row r="548" spans="6:6" x14ac:dyDescent="0.2">
      <c r="F548" s="17"/>
    </row>
    <row r="549" spans="6:6" x14ac:dyDescent="0.2">
      <c r="F549" s="17"/>
    </row>
    <row r="550" spans="6:6" x14ac:dyDescent="0.2">
      <c r="F550" s="17"/>
    </row>
    <row r="551" spans="6:6" x14ac:dyDescent="0.2">
      <c r="F551" s="17"/>
    </row>
    <row r="552" spans="6:6" x14ac:dyDescent="0.2">
      <c r="F552" s="17"/>
    </row>
    <row r="553" spans="6:6" x14ac:dyDescent="0.2">
      <c r="F553" s="17"/>
    </row>
    <row r="554" spans="6:6" x14ac:dyDescent="0.2">
      <c r="F554" s="17"/>
    </row>
    <row r="555" spans="6:6" x14ac:dyDescent="0.2">
      <c r="F555" s="17"/>
    </row>
    <row r="556" spans="6:6" x14ac:dyDescent="0.2">
      <c r="F556" s="17"/>
    </row>
    <row r="557" spans="6:6" x14ac:dyDescent="0.2">
      <c r="F557" s="17"/>
    </row>
    <row r="558" spans="6:6" x14ac:dyDescent="0.2">
      <c r="F558" s="17"/>
    </row>
    <row r="559" spans="6:6" x14ac:dyDescent="0.2">
      <c r="F559" s="17"/>
    </row>
    <row r="560" spans="6:6" x14ac:dyDescent="0.2">
      <c r="F560" s="17"/>
    </row>
    <row r="561" spans="6:6" x14ac:dyDescent="0.2">
      <c r="F561" s="17"/>
    </row>
    <row r="562" spans="6:6" x14ac:dyDescent="0.2">
      <c r="F562" s="17"/>
    </row>
    <row r="563" spans="6:6" x14ac:dyDescent="0.2">
      <c r="F563" s="17"/>
    </row>
    <row r="564" spans="6:6" x14ac:dyDescent="0.2">
      <c r="F564" s="17"/>
    </row>
    <row r="565" spans="6:6" x14ac:dyDescent="0.2">
      <c r="F565" s="17"/>
    </row>
    <row r="566" spans="6:6" x14ac:dyDescent="0.2">
      <c r="F566" s="17"/>
    </row>
    <row r="567" spans="6:6" x14ac:dyDescent="0.2">
      <c r="F567" s="17"/>
    </row>
    <row r="568" spans="6:6" x14ac:dyDescent="0.2">
      <c r="F568" s="17"/>
    </row>
    <row r="569" spans="6:6" x14ac:dyDescent="0.2">
      <c r="F569" s="17"/>
    </row>
    <row r="570" spans="6:6" x14ac:dyDescent="0.2">
      <c r="F570" s="17"/>
    </row>
    <row r="571" spans="6:6" x14ac:dyDescent="0.2">
      <c r="F571" s="17"/>
    </row>
    <row r="572" spans="6:6" x14ac:dyDescent="0.2">
      <c r="F572" s="17"/>
    </row>
    <row r="573" spans="6:6" x14ac:dyDescent="0.2">
      <c r="F573" s="17"/>
    </row>
    <row r="574" spans="6:6" x14ac:dyDescent="0.2">
      <c r="F574" s="17"/>
    </row>
    <row r="575" spans="6:6" x14ac:dyDescent="0.2">
      <c r="F575" s="17"/>
    </row>
    <row r="576" spans="6:6" x14ac:dyDescent="0.2">
      <c r="F576" s="17"/>
    </row>
    <row r="577" spans="6:6" x14ac:dyDescent="0.2">
      <c r="F577" s="17"/>
    </row>
    <row r="578" spans="6:6" x14ac:dyDescent="0.2">
      <c r="F578" s="17"/>
    </row>
    <row r="579" spans="6:6" x14ac:dyDescent="0.2">
      <c r="F579" s="17"/>
    </row>
    <row r="580" spans="6:6" x14ac:dyDescent="0.2">
      <c r="F580" s="17"/>
    </row>
    <row r="581" spans="6:6" x14ac:dyDescent="0.2">
      <c r="F581" s="17"/>
    </row>
    <row r="582" spans="6:6" x14ac:dyDescent="0.2">
      <c r="F582" s="17"/>
    </row>
    <row r="583" spans="6:6" x14ac:dyDescent="0.2">
      <c r="F583" s="17"/>
    </row>
    <row r="584" spans="6:6" x14ac:dyDescent="0.2">
      <c r="F584" s="17"/>
    </row>
    <row r="585" spans="6:6" x14ac:dyDescent="0.2">
      <c r="F585" s="17"/>
    </row>
    <row r="586" spans="6:6" x14ac:dyDescent="0.2">
      <c r="F586" s="17"/>
    </row>
    <row r="587" spans="6:6" x14ac:dyDescent="0.2">
      <c r="F587" s="17"/>
    </row>
    <row r="588" spans="6:6" x14ac:dyDescent="0.2">
      <c r="F588" s="17"/>
    </row>
    <row r="589" spans="6:6" x14ac:dyDescent="0.2">
      <c r="F589" s="17"/>
    </row>
    <row r="590" spans="6:6" x14ac:dyDescent="0.2">
      <c r="F590" s="17"/>
    </row>
    <row r="591" spans="6:6" x14ac:dyDescent="0.2">
      <c r="F591" s="17"/>
    </row>
    <row r="592" spans="6:6" x14ac:dyDescent="0.2">
      <c r="F592" s="17"/>
    </row>
    <row r="593" spans="6:6" x14ac:dyDescent="0.2">
      <c r="F593" s="17"/>
    </row>
    <row r="594" spans="6:6" x14ac:dyDescent="0.2">
      <c r="F594" s="17"/>
    </row>
    <row r="595" spans="6:6" x14ac:dyDescent="0.2">
      <c r="F595" s="17"/>
    </row>
    <row r="596" spans="6:6" x14ac:dyDescent="0.2">
      <c r="F596" s="17"/>
    </row>
    <row r="597" spans="6:6" x14ac:dyDescent="0.2">
      <c r="F597" s="17"/>
    </row>
    <row r="598" spans="6:6" x14ac:dyDescent="0.2">
      <c r="F598" s="17"/>
    </row>
    <row r="599" spans="6:6" x14ac:dyDescent="0.2">
      <c r="F599" s="17"/>
    </row>
    <row r="600" spans="6:6" x14ac:dyDescent="0.2">
      <c r="F600" s="17"/>
    </row>
    <row r="601" spans="6:6" x14ac:dyDescent="0.2">
      <c r="F601" s="17"/>
    </row>
    <row r="602" spans="6:6" x14ac:dyDescent="0.2">
      <c r="F602" s="17"/>
    </row>
    <row r="603" spans="6:6" x14ac:dyDescent="0.2">
      <c r="F603" s="17"/>
    </row>
    <row r="604" spans="6:6" x14ac:dyDescent="0.2">
      <c r="F604" s="17"/>
    </row>
    <row r="605" spans="6:6" x14ac:dyDescent="0.2">
      <c r="F605" s="17"/>
    </row>
    <row r="606" spans="6:6" x14ac:dyDescent="0.2">
      <c r="F606" s="17"/>
    </row>
    <row r="607" spans="6:6" x14ac:dyDescent="0.2">
      <c r="F607" s="17"/>
    </row>
  </sheetData>
  <sheetProtection algorithmName="SHA-512" hashValue="e3pROzTTNo8iztKQDdk8iGcYqbmSAUlaFOryJAtBCT8MJl2RgEgkfs4WTwYP8Unq7ZOMudjcRxogoGnEZNvS7w==" saltValue="idMOhbhE+rrbDS5Rxi+Sdw==" spinCount="100000" sheet="1" objects="1" scenarios="1" selectLockedCells="1"/>
  <mergeCells count="11">
    <mergeCell ref="B1:D1"/>
    <mergeCell ref="C19:E19"/>
    <mergeCell ref="G2:H2"/>
    <mergeCell ref="G3:H3"/>
    <mergeCell ref="G5:H5"/>
    <mergeCell ref="G6:H6"/>
    <mergeCell ref="B5:C5"/>
    <mergeCell ref="G15:H15"/>
    <mergeCell ref="G16:H16"/>
    <mergeCell ref="F14:H14"/>
    <mergeCell ref="G17:H17"/>
  </mergeCells>
  <phoneticPr fontId="0" type="noConversion"/>
  <dataValidations xWindow="636" yWindow="225" count="9">
    <dataValidation type="whole" allowBlank="1" showInputMessage="1" showErrorMessage="1" errorTitle="Eingabe" error="Zulässig sind maximal 100 Stunden mal Anstellungsprozente" promptTitle="Attention!" prompt="Il n’est pas possible de reporter les heures de formation continue excédentaires." sqref="C9">
      <formula1>-(C11*100)</formula1>
      <formula2>C11*100</formula2>
    </dataValidation>
    <dataValidation allowBlank="1" sqref="H21:H27"/>
    <dataValidation type="decimal" allowBlank="1" showInputMessage="1" showErrorMessage="1" errorTitle="Engabe" error="Zahl von1 bis 28, Dezimalstellen mit Punkt, nicht mit Komma!" sqref="E13">
      <formula1>1</formula1>
      <formula2>28</formula2>
    </dataValidation>
    <dataValidation type="decimal" allowBlank="1" showInputMessage="1" showErrorMessage="1" errorTitle="Engabe" error="Zahl von 0 bis max. 31; Dezimalstellen mit Punkt, nicht mit Komma!" sqref="C6">
      <formula1>0</formula1>
      <formula2>31</formula2>
    </dataValidation>
    <dataValidation type="list" allowBlank="1" showInputMessage="1" showErrorMessage="1" errorTitle="Engabe" error="Zahl von 28 bis max. 29; Dezimalstellen mit Punkt, nicht mit Komma!" sqref="C7">
      <formula1>"28,29"</formula1>
    </dataValidation>
    <dataValidation type="list" allowBlank="1" showInputMessage="1" showErrorMessage="1" sqref="C12">
      <formula1>"0,0.04,0.08,0.12"</formula1>
    </dataValidation>
    <dataValidation type="list" allowBlank="1" showInputMessage="1" showErrorMessage="1" sqref="G5">
      <formula1>$J$7:$J$13</formula1>
    </dataValidation>
    <dataValidation allowBlank="1" showInputMessage="1" sqref="B21:G26"/>
    <dataValidation type="list" allowBlank="1" showInputMessage="1" showErrorMessage="1" sqref="G2:H2">
      <formula1>$K$7:$K$32</formula1>
    </dataValidation>
  </dataValidations>
  <pageMargins left="0.35433070866141736" right="0.43307086614173229" top="0.23622047244094491" bottom="0.39370078740157483" header="0.19685039370078741" footer="0.35433070866141736"/>
  <pageSetup paperSize="9" scale="64" fitToHeight="3" orientation="portrait" horizontalDpi="360" verticalDpi="300" r:id="rId1"/>
  <headerFooter alignWithMargins="0">
    <oddFooter>&amp;L&amp;8#527411v2A&amp;Rdécembre 2010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Z617"/>
  <sheetViews>
    <sheetView showGridLines="0" workbookViewId="0">
      <selection activeCell="I15" sqref="I15"/>
    </sheetView>
  </sheetViews>
  <sheetFormatPr baseColWidth="10" defaultColWidth="16.28515625" defaultRowHeight="12.75" x14ac:dyDescent="0.2"/>
  <cols>
    <col min="1" max="1" width="5.140625" style="8" customWidth="1"/>
    <col min="2" max="2" width="5.7109375" style="16" hidden="1" customWidth="1"/>
    <col min="3" max="3" width="5.7109375" style="16" customWidth="1"/>
    <col min="4" max="4" width="12.140625" style="16" customWidth="1"/>
    <col min="5" max="5" width="36.85546875" style="16" customWidth="1"/>
    <col min="6" max="6" width="11.710937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4" t="s">
        <v>101</v>
      </c>
      <c r="B1" s="185"/>
      <c r="C1" s="185"/>
      <c r="D1" s="185"/>
      <c r="E1" s="185"/>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22" t="s">
        <v>50</v>
      </c>
      <c r="B2" s="53"/>
      <c r="C2" s="53"/>
      <c r="D2" s="220" t="s">
        <v>51</v>
      </c>
      <c r="E2" s="220" t="s">
        <v>102</v>
      </c>
      <c r="F2" s="36" t="s">
        <v>38</v>
      </c>
      <c r="G2" s="217" t="s">
        <v>57</v>
      </c>
      <c r="H2" s="218"/>
      <c r="I2" s="219"/>
      <c r="J2" s="25" t="s">
        <v>103</v>
      </c>
      <c r="K2" s="9" t="s">
        <v>104</v>
      </c>
      <c r="L2" s="10"/>
      <c r="M2" s="10"/>
    </row>
    <row r="3" spans="1:52" s="11" customFormat="1" ht="45.75" thickBot="1" x14ac:dyDescent="0.25">
      <c r="A3" s="223"/>
      <c r="B3" s="54"/>
      <c r="C3" s="54"/>
      <c r="D3" s="221"/>
      <c r="E3" s="221"/>
      <c r="F3" s="186" t="s">
        <v>53</v>
      </c>
      <c r="G3" s="100" t="s">
        <v>105</v>
      </c>
      <c r="H3" s="101" t="s">
        <v>106</v>
      </c>
      <c r="I3" s="102" t="s">
        <v>107</v>
      </c>
      <c r="J3" s="26" t="s">
        <v>60</v>
      </c>
      <c r="K3" s="12" t="s">
        <v>60</v>
      </c>
    </row>
    <row r="4" spans="1:52" s="13" customFormat="1" ht="63.75" x14ac:dyDescent="0.2">
      <c r="A4" s="52">
        <v>40391</v>
      </c>
      <c r="B4" s="99">
        <v>40391</v>
      </c>
      <c r="C4" s="99" t="s">
        <v>135</v>
      </c>
      <c r="D4" s="44" t="s">
        <v>108</v>
      </c>
      <c r="E4" s="45" t="s">
        <v>109</v>
      </c>
      <c r="F4" s="187">
        <v>5</v>
      </c>
      <c r="G4" s="20">
        <f t="shared" ref="G4:G34" si="0">F4*0.75</f>
        <v>3.75</v>
      </c>
      <c r="H4" s="20">
        <v>2</v>
      </c>
      <c r="I4" s="20"/>
      <c r="J4" s="188"/>
      <c r="K4" s="189"/>
    </row>
    <row r="5" spans="1:52" s="13" customFormat="1" ht="14.25" x14ac:dyDescent="0.2">
      <c r="A5" s="52">
        <v>40392</v>
      </c>
      <c r="B5" s="99">
        <v>40392</v>
      </c>
      <c r="C5" s="99" t="s">
        <v>136</v>
      </c>
      <c r="D5" s="44"/>
      <c r="E5" s="45"/>
      <c r="F5" s="187"/>
      <c r="G5" s="20">
        <f t="shared" si="0"/>
        <v>0</v>
      </c>
      <c r="H5" s="20"/>
      <c r="I5" s="20"/>
      <c r="J5" s="188"/>
      <c r="K5" s="189"/>
    </row>
    <row r="6" spans="1:52" s="13" customFormat="1" ht="14.25" x14ac:dyDescent="0.2">
      <c r="A6" s="52">
        <v>40393</v>
      </c>
      <c r="B6" s="99">
        <v>40393</v>
      </c>
      <c r="C6" s="99" t="s">
        <v>137</v>
      </c>
      <c r="D6" s="44"/>
      <c r="E6" s="45"/>
      <c r="F6" s="187"/>
      <c r="G6" s="20">
        <f t="shared" si="0"/>
        <v>0</v>
      </c>
      <c r="H6" s="20"/>
      <c r="I6" s="20"/>
      <c r="J6" s="188"/>
      <c r="K6" s="189"/>
    </row>
    <row r="7" spans="1:52" s="13" customFormat="1" ht="102" x14ac:dyDescent="0.2">
      <c r="A7" s="52">
        <v>40394</v>
      </c>
      <c r="B7" s="99">
        <v>40394</v>
      </c>
      <c r="C7" s="99" t="s">
        <v>138</v>
      </c>
      <c r="D7" s="44" t="s">
        <v>110</v>
      </c>
      <c r="E7" s="45" t="s">
        <v>111</v>
      </c>
      <c r="F7" s="187">
        <v>4</v>
      </c>
      <c r="G7" s="20">
        <f t="shared" si="0"/>
        <v>3</v>
      </c>
      <c r="H7" s="20">
        <v>2</v>
      </c>
      <c r="I7" s="20">
        <v>1.5</v>
      </c>
      <c r="J7" s="188">
        <v>1.6</v>
      </c>
      <c r="K7" s="189"/>
    </row>
    <row r="8" spans="1:52" s="13" customFormat="1" ht="63.75" x14ac:dyDescent="0.2">
      <c r="A8" s="52">
        <v>40395</v>
      </c>
      <c r="B8" s="99">
        <v>40395</v>
      </c>
      <c r="C8" s="99" t="s">
        <v>139</v>
      </c>
      <c r="D8" s="44" t="s">
        <v>112</v>
      </c>
      <c r="E8" s="45" t="s">
        <v>113</v>
      </c>
      <c r="F8" s="187">
        <v>5.5</v>
      </c>
      <c r="G8" s="20">
        <f t="shared" si="0"/>
        <v>4.125</v>
      </c>
      <c r="H8" s="20">
        <v>2.9</v>
      </c>
      <c r="I8" s="20"/>
      <c r="J8" s="188"/>
      <c r="K8" s="189"/>
    </row>
    <row r="9" spans="1:52" s="13" customFormat="1" ht="89.25" x14ac:dyDescent="0.2">
      <c r="A9" s="52">
        <v>40396</v>
      </c>
      <c r="B9" s="99">
        <v>40396</v>
      </c>
      <c r="C9" s="99" t="s">
        <v>140</v>
      </c>
      <c r="D9" s="44" t="s">
        <v>114</v>
      </c>
      <c r="E9" s="190" t="s">
        <v>115</v>
      </c>
      <c r="F9" s="187">
        <v>5</v>
      </c>
      <c r="G9" s="20">
        <f t="shared" si="0"/>
        <v>3.75</v>
      </c>
      <c r="H9" s="20">
        <v>2.5</v>
      </c>
      <c r="I9" s="20">
        <v>0.25</v>
      </c>
      <c r="J9" s="188"/>
      <c r="K9" s="189"/>
    </row>
    <row r="10" spans="1:52" s="13" customFormat="1" ht="25.5" x14ac:dyDescent="0.2">
      <c r="A10" s="52">
        <v>40397</v>
      </c>
      <c r="B10" s="99">
        <v>40397</v>
      </c>
      <c r="C10" s="99" t="s">
        <v>141</v>
      </c>
      <c r="D10" s="44" t="s">
        <v>114</v>
      </c>
      <c r="E10" s="45" t="s">
        <v>116</v>
      </c>
      <c r="F10" s="187"/>
      <c r="G10" s="20">
        <f t="shared" si="0"/>
        <v>0</v>
      </c>
      <c r="H10" s="20"/>
      <c r="I10" s="20">
        <v>0.5</v>
      </c>
      <c r="J10" s="188"/>
      <c r="K10" s="189"/>
    </row>
    <row r="11" spans="1:52" s="13" customFormat="1" ht="25.5" x14ac:dyDescent="0.2">
      <c r="A11" s="52">
        <v>40398</v>
      </c>
      <c r="B11" s="99">
        <v>40398</v>
      </c>
      <c r="C11" s="99" t="s">
        <v>135</v>
      </c>
      <c r="D11" s="44"/>
      <c r="E11" s="45" t="s">
        <v>117</v>
      </c>
      <c r="F11" s="187"/>
      <c r="G11" s="20">
        <f t="shared" si="0"/>
        <v>0</v>
      </c>
      <c r="H11" s="20"/>
      <c r="I11" s="20"/>
      <c r="J11" s="188"/>
      <c r="K11" s="189"/>
    </row>
    <row r="12" spans="1:52" s="13" customFormat="1" ht="14.25" x14ac:dyDescent="0.2">
      <c r="A12" s="52">
        <v>40399</v>
      </c>
      <c r="B12" s="99">
        <v>40399</v>
      </c>
      <c r="C12" s="99" t="s">
        <v>136</v>
      </c>
      <c r="D12" s="44" t="s">
        <v>118</v>
      </c>
      <c r="E12" s="45" t="s">
        <v>119</v>
      </c>
      <c r="F12" s="187"/>
      <c r="G12" s="20">
        <f t="shared" si="0"/>
        <v>0</v>
      </c>
      <c r="H12" s="20"/>
      <c r="I12" s="20"/>
      <c r="J12" s="188"/>
      <c r="K12" s="189">
        <v>3</v>
      </c>
    </row>
    <row r="13" spans="1:52" s="13" customFormat="1" ht="14.25" x14ac:dyDescent="0.2">
      <c r="A13" s="52">
        <v>40400</v>
      </c>
      <c r="B13" s="99">
        <v>40400</v>
      </c>
      <c r="C13" s="99" t="s">
        <v>137</v>
      </c>
      <c r="D13" s="44"/>
      <c r="E13" s="45"/>
      <c r="F13" s="187"/>
      <c r="G13" s="20">
        <f t="shared" si="0"/>
        <v>0</v>
      </c>
      <c r="H13" s="20"/>
      <c r="I13" s="20"/>
      <c r="J13" s="188"/>
      <c r="K13" s="189"/>
    </row>
    <row r="14" spans="1:52" s="13" customFormat="1" ht="14.25" x14ac:dyDescent="0.2">
      <c r="A14" s="52">
        <v>40401</v>
      </c>
      <c r="B14" s="99">
        <v>40401</v>
      </c>
      <c r="C14" s="99" t="s">
        <v>138</v>
      </c>
      <c r="D14" s="44"/>
      <c r="E14" s="45"/>
      <c r="F14" s="187"/>
      <c r="G14" s="20">
        <f t="shared" si="0"/>
        <v>0</v>
      </c>
      <c r="H14" s="20"/>
      <c r="I14" s="20"/>
      <c r="J14" s="188"/>
      <c r="K14" s="189"/>
    </row>
    <row r="15" spans="1:52" s="13" customFormat="1" ht="63.75" x14ac:dyDescent="0.2">
      <c r="A15" s="52">
        <v>40402</v>
      </c>
      <c r="B15" s="99">
        <v>40402</v>
      </c>
      <c r="C15" s="99" t="s">
        <v>139</v>
      </c>
      <c r="D15" s="44" t="s">
        <v>112</v>
      </c>
      <c r="E15" s="194" t="s">
        <v>142</v>
      </c>
      <c r="F15" s="187">
        <v>5.5</v>
      </c>
      <c r="G15" s="20">
        <f t="shared" si="0"/>
        <v>4.125</v>
      </c>
      <c r="H15" s="20">
        <v>2.9</v>
      </c>
      <c r="I15" s="20"/>
      <c r="J15" s="188"/>
      <c r="K15" s="189"/>
    </row>
    <row r="16" spans="1:52" s="13" customFormat="1" ht="14.25" x14ac:dyDescent="0.2">
      <c r="A16" s="52">
        <v>40403</v>
      </c>
      <c r="B16" s="99">
        <v>40403</v>
      </c>
      <c r="C16" s="99">
        <v>39673</v>
      </c>
      <c r="D16" s="44"/>
      <c r="E16" s="45"/>
      <c r="F16" s="187"/>
      <c r="G16" s="20">
        <f t="shared" si="0"/>
        <v>0</v>
      </c>
      <c r="H16" s="20"/>
      <c r="I16" s="20"/>
      <c r="J16" s="188"/>
      <c r="K16" s="189"/>
    </row>
    <row r="17" spans="1:11" s="13" customFormat="1" ht="14.25" x14ac:dyDescent="0.2">
      <c r="A17" s="52">
        <v>40404</v>
      </c>
      <c r="B17" s="99">
        <v>40404</v>
      </c>
      <c r="C17" s="99">
        <v>39674</v>
      </c>
      <c r="D17" s="44"/>
      <c r="E17" s="45"/>
      <c r="F17" s="187"/>
      <c r="G17" s="20">
        <f t="shared" si="0"/>
        <v>0</v>
      </c>
      <c r="H17" s="20"/>
      <c r="I17" s="20"/>
      <c r="J17" s="188"/>
      <c r="K17" s="189"/>
    </row>
    <row r="18" spans="1:11" s="13" customFormat="1" ht="14.25" x14ac:dyDescent="0.2">
      <c r="A18" s="52">
        <v>40405</v>
      </c>
      <c r="B18" s="99">
        <v>40405</v>
      </c>
      <c r="C18" s="99">
        <v>39675</v>
      </c>
      <c r="D18" s="44"/>
      <c r="E18" s="45"/>
      <c r="F18" s="187"/>
      <c r="G18" s="20">
        <f t="shared" si="0"/>
        <v>0</v>
      </c>
      <c r="H18" s="20"/>
      <c r="I18" s="20"/>
      <c r="J18" s="188"/>
      <c r="K18" s="189"/>
    </row>
    <row r="19" spans="1:11" s="13" customFormat="1" ht="14.25" x14ac:dyDescent="0.2">
      <c r="A19" s="52">
        <v>40406</v>
      </c>
      <c r="B19" s="99">
        <v>40406</v>
      </c>
      <c r="C19" s="99">
        <v>39676</v>
      </c>
      <c r="D19" s="44"/>
      <c r="E19" s="45"/>
      <c r="F19" s="187"/>
      <c r="G19" s="20">
        <f t="shared" si="0"/>
        <v>0</v>
      </c>
      <c r="H19" s="20"/>
      <c r="I19" s="20"/>
      <c r="J19" s="188"/>
      <c r="K19" s="189"/>
    </row>
    <row r="20" spans="1:11" s="13" customFormat="1" ht="14.25" x14ac:dyDescent="0.2">
      <c r="A20" s="52">
        <v>40407</v>
      </c>
      <c r="B20" s="99">
        <v>40407</v>
      </c>
      <c r="C20" s="99">
        <v>39677</v>
      </c>
      <c r="D20" s="44"/>
      <c r="E20" s="45"/>
      <c r="F20" s="187"/>
      <c r="G20" s="20">
        <f t="shared" si="0"/>
        <v>0</v>
      </c>
      <c r="H20" s="20"/>
      <c r="I20" s="20"/>
      <c r="J20" s="188"/>
      <c r="K20" s="189"/>
    </row>
    <row r="21" spans="1:11" s="13" customFormat="1" ht="14.25" x14ac:dyDescent="0.2">
      <c r="A21" s="52">
        <v>40408</v>
      </c>
      <c r="B21" s="99">
        <v>40408</v>
      </c>
      <c r="C21" s="99">
        <v>39678</v>
      </c>
      <c r="D21" s="44"/>
      <c r="E21" s="45"/>
      <c r="F21" s="187"/>
      <c r="G21" s="20">
        <f t="shared" si="0"/>
        <v>0</v>
      </c>
      <c r="H21" s="20"/>
      <c r="I21" s="20"/>
      <c r="J21" s="188"/>
      <c r="K21" s="189"/>
    </row>
    <row r="22" spans="1:11" s="13" customFormat="1" ht="14.25" x14ac:dyDescent="0.2">
      <c r="A22" s="52">
        <v>40409</v>
      </c>
      <c r="B22" s="99">
        <v>40409</v>
      </c>
      <c r="C22" s="99">
        <v>39679</v>
      </c>
      <c r="D22" s="44"/>
      <c r="E22" s="45"/>
      <c r="F22" s="187"/>
      <c r="G22" s="20">
        <f t="shared" si="0"/>
        <v>0</v>
      </c>
      <c r="H22" s="20"/>
      <c r="I22" s="20"/>
      <c r="J22" s="188"/>
      <c r="K22" s="189"/>
    </row>
    <row r="23" spans="1:11" s="13" customFormat="1" ht="14.25" x14ac:dyDescent="0.2">
      <c r="A23" s="52">
        <v>40410</v>
      </c>
      <c r="B23" s="99">
        <v>40410</v>
      </c>
      <c r="C23" s="99">
        <v>39680</v>
      </c>
      <c r="D23" s="44"/>
      <c r="E23" s="45"/>
      <c r="F23" s="187"/>
      <c r="G23" s="20">
        <f t="shared" si="0"/>
        <v>0</v>
      </c>
      <c r="H23" s="20"/>
      <c r="I23" s="20"/>
      <c r="J23" s="188"/>
      <c r="K23" s="189"/>
    </row>
    <row r="24" spans="1:11" s="13" customFormat="1" ht="14.25" x14ac:dyDescent="0.2">
      <c r="A24" s="52">
        <v>40411</v>
      </c>
      <c r="B24" s="99">
        <v>40411</v>
      </c>
      <c r="C24" s="99">
        <v>39681</v>
      </c>
      <c r="D24" s="44"/>
      <c r="E24" s="45"/>
      <c r="F24" s="187"/>
      <c r="G24" s="20">
        <f t="shared" si="0"/>
        <v>0</v>
      </c>
      <c r="H24" s="20"/>
      <c r="I24" s="20"/>
      <c r="J24" s="188"/>
      <c r="K24" s="189"/>
    </row>
    <row r="25" spans="1:11" s="13" customFormat="1" ht="14.25" x14ac:dyDescent="0.2">
      <c r="A25" s="52">
        <v>40412</v>
      </c>
      <c r="B25" s="99">
        <v>40412</v>
      </c>
      <c r="C25" s="99">
        <v>39682</v>
      </c>
      <c r="D25" s="44"/>
      <c r="E25" s="45"/>
      <c r="F25" s="187"/>
      <c r="G25" s="20">
        <f t="shared" si="0"/>
        <v>0</v>
      </c>
      <c r="H25" s="20"/>
      <c r="I25" s="20"/>
      <c r="J25" s="188"/>
      <c r="K25" s="189"/>
    </row>
    <row r="26" spans="1:11" s="13" customFormat="1" ht="14.25" x14ac:dyDescent="0.2">
      <c r="A26" s="52">
        <v>40413</v>
      </c>
      <c r="B26" s="99">
        <v>40413</v>
      </c>
      <c r="C26" s="99">
        <v>39683</v>
      </c>
      <c r="D26" s="44"/>
      <c r="E26" s="45"/>
      <c r="F26" s="187"/>
      <c r="G26" s="20">
        <f t="shared" si="0"/>
        <v>0</v>
      </c>
      <c r="H26" s="20"/>
      <c r="I26" s="20"/>
      <c r="J26" s="188"/>
      <c r="K26" s="189"/>
    </row>
    <row r="27" spans="1:11" s="13" customFormat="1" ht="14.25" x14ac:dyDescent="0.2">
      <c r="A27" s="52">
        <v>40414</v>
      </c>
      <c r="B27" s="99">
        <v>40414</v>
      </c>
      <c r="C27" s="99">
        <v>39684</v>
      </c>
      <c r="D27" s="44"/>
      <c r="E27" s="45"/>
      <c r="F27" s="187"/>
      <c r="G27" s="20">
        <f t="shared" si="0"/>
        <v>0</v>
      </c>
      <c r="H27" s="20"/>
      <c r="I27" s="20"/>
      <c r="J27" s="188"/>
      <c r="K27" s="189"/>
    </row>
    <row r="28" spans="1:11" s="13" customFormat="1" ht="14.25" x14ac:dyDescent="0.2">
      <c r="A28" s="52">
        <v>40415</v>
      </c>
      <c r="B28" s="99">
        <v>40415</v>
      </c>
      <c r="C28" s="99">
        <v>39685</v>
      </c>
      <c r="D28" s="44"/>
      <c r="E28" s="45"/>
      <c r="F28" s="187"/>
      <c r="G28" s="20">
        <f t="shared" si="0"/>
        <v>0</v>
      </c>
      <c r="H28" s="20"/>
      <c r="I28" s="20"/>
      <c r="J28" s="188"/>
      <c r="K28" s="189"/>
    </row>
    <row r="29" spans="1:11" s="13" customFormat="1" ht="14.25" x14ac:dyDescent="0.2">
      <c r="A29" s="52">
        <v>40416</v>
      </c>
      <c r="B29" s="99">
        <v>40416</v>
      </c>
      <c r="C29" s="99">
        <v>39686</v>
      </c>
      <c r="D29" s="44"/>
      <c r="E29" s="45"/>
      <c r="F29" s="187"/>
      <c r="G29" s="20">
        <f t="shared" si="0"/>
        <v>0</v>
      </c>
      <c r="H29" s="20"/>
      <c r="I29" s="20"/>
      <c r="J29" s="188"/>
      <c r="K29" s="189"/>
    </row>
    <row r="30" spans="1:11" s="13" customFormat="1" ht="14.25" x14ac:dyDescent="0.2">
      <c r="A30" s="52">
        <v>40417</v>
      </c>
      <c r="B30" s="99">
        <v>40417</v>
      </c>
      <c r="C30" s="99">
        <v>39687</v>
      </c>
      <c r="D30" s="44"/>
      <c r="E30" s="45"/>
      <c r="F30" s="187"/>
      <c r="G30" s="20">
        <f t="shared" si="0"/>
        <v>0</v>
      </c>
      <c r="H30" s="20"/>
      <c r="I30" s="20"/>
      <c r="J30" s="188"/>
      <c r="K30" s="189"/>
    </row>
    <row r="31" spans="1:11" s="13" customFormat="1" ht="14.25" x14ac:dyDescent="0.2">
      <c r="A31" s="52">
        <v>40418</v>
      </c>
      <c r="B31" s="99">
        <v>40418</v>
      </c>
      <c r="C31" s="99">
        <v>39688</v>
      </c>
      <c r="D31" s="44"/>
      <c r="E31" s="45"/>
      <c r="F31" s="187"/>
      <c r="G31" s="20">
        <f t="shared" si="0"/>
        <v>0</v>
      </c>
      <c r="H31" s="20"/>
      <c r="I31" s="20"/>
      <c r="J31" s="188"/>
      <c r="K31" s="189"/>
    </row>
    <row r="32" spans="1:11" s="13" customFormat="1" ht="14.25" x14ac:dyDescent="0.2">
      <c r="A32" s="52">
        <v>40419</v>
      </c>
      <c r="B32" s="99">
        <v>40419</v>
      </c>
      <c r="C32" s="99">
        <v>39689</v>
      </c>
      <c r="D32" s="44"/>
      <c r="E32" s="45"/>
      <c r="F32" s="187"/>
      <c r="G32" s="20">
        <f t="shared" si="0"/>
        <v>0</v>
      </c>
      <c r="H32" s="20"/>
      <c r="I32" s="20"/>
      <c r="J32" s="188"/>
      <c r="K32" s="189"/>
    </row>
    <row r="33" spans="1:12" s="13" customFormat="1" ht="14.25" x14ac:dyDescent="0.2">
      <c r="A33" s="52">
        <v>40420</v>
      </c>
      <c r="B33" s="99">
        <v>40420</v>
      </c>
      <c r="C33" s="99">
        <v>39690</v>
      </c>
      <c r="D33" s="63"/>
      <c r="E33" s="64"/>
      <c r="F33" s="187"/>
      <c r="G33" s="20">
        <f t="shared" si="0"/>
        <v>0</v>
      </c>
      <c r="H33" s="20"/>
      <c r="I33" s="20"/>
      <c r="J33" s="188"/>
      <c r="K33" s="189"/>
    </row>
    <row r="34" spans="1:12" s="13" customFormat="1" ht="14.25" x14ac:dyDescent="0.2">
      <c r="A34" s="52">
        <v>40421</v>
      </c>
      <c r="B34" s="99">
        <v>40421</v>
      </c>
      <c r="C34" s="99">
        <v>39691</v>
      </c>
      <c r="D34" s="44"/>
      <c r="E34" s="45"/>
      <c r="F34" s="187"/>
      <c r="G34" s="20">
        <f t="shared" si="0"/>
        <v>0</v>
      </c>
      <c r="H34" s="20"/>
      <c r="I34" s="20"/>
      <c r="J34" s="188"/>
      <c r="K34" s="189"/>
    </row>
    <row r="35" spans="1:12" s="13" customFormat="1" ht="15" x14ac:dyDescent="0.2">
      <c r="A35" s="49" t="s">
        <v>120</v>
      </c>
      <c r="B35" s="55"/>
      <c r="C35" s="55"/>
      <c r="D35" s="44"/>
      <c r="E35" s="45"/>
      <c r="F35" s="187">
        <v>3.25</v>
      </c>
      <c r="G35" s="38"/>
      <c r="H35" s="39"/>
      <c r="I35" s="39"/>
      <c r="J35" s="39"/>
      <c r="K35" s="40"/>
    </row>
    <row r="36" spans="1:12" s="13" customFormat="1" ht="15" x14ac:dyDescent="0.2">
      <c r="A36" s="50" t="s">
        <v>121</v>
      </c>
      <c r="B36" s="50"/>
      <c r="C36" s="50"/>
      <c r="D36" s="44"/>
      <c r="E36" s="46"/>
      <c r="F36" s="47"/>
      <c r="G36" s="51">
        <v>5.47</v>
      </c>
      <c r="H36" s="41"/>
      <c r="I36" s="41"/>
      <c r="J36" s="188">
        <v>0.77</v>
      </c>
      <c r="K36" s="189">
        <v>0.19</v>
      </c>
    </row>
    <row r="37" spans="1:12" s="13" customFormat="1" ht="18.75" customHeight="1" thickBot="1" x14ac:dyDescent="0.3">
      <c r="A37" s="14" t="s">
        <v>52</v>
      </c>
      <c r="B37" s="56"/>
      <c r="C37" s="56"/>
      <c r="D37" s="15"/>
      <c r="E37" s="15"/>
      <c r="F37" s="31">
        <f t="shared" ref="F37:K37" si="1">SUM(F4:F36)</f>
        <v>28.25</v>
      </c>
      <c r="G37" s="32">
        <f t="shared" si="1"/>
        <v>24.22</v>
      </c>
      <c r="H37" s="32">
        <f t="shared" si="1"/>
        <v>12.3</v>
      </c>
      <c r="I37" s="32">
        <f t="shared" si="1"/>
        <v>2.25</v>
      </c>
      <c r="J37" s="34">
        <f t="shared" si="1"/>
        <v>2.37</v>
      </c>
      <c r="K37" s="35">
        <f t="shared" si="1"/>
        <v>3.19</v>
      </c>
    </row>
    <row r="38" spans="1:12" ht="13.5" thickTop="1" x14ac:dyDescent="0.2">
      <c r="L38" s="8"/>
    </row>
    <row r="39" spans="1:12" ht="9.75" hidden="1" customHeight="1" x14ac:dyDescent="0.25">
      <c r="D39" s="18" t="s">
        <v>0</v>
      </c>
      <c r="E39" s="18"/>
      <c r="F39" s="18"/>
      <c r="G39" s="19"/>
      <c r="H39" s="19"/>
      <c r="I39" s="19"/>
      <c r="J39" s="19"/>
      <c r="L39" s="8"/>
    </row>
    <row r="40" spans="1:12" ht="9.75" hidden="1" customHeight="1" x14ac:dyDescent="0.2">
      <c r="D40" s="18" t="s">
        <v>1</v>
      </c>
      <c r="E40" s="18"/>
      <c r="F40" s="18"/>
      <c r="L40" s="8"/>
    </row>
    <row r="41" spans="1:12" ht="9.75" hidden="1" customHeight="1" x14ac:dyDescent="0.2">
      <c r="D41" s="18" t="s">
        <v>2</v>
      </c>
      <c r="E41" s="18"/>
      <c r="F41" s="18"/>
      <c r="L41" s="8"/>
    </row>
    <row r="42" spans="1:12" ht="9.75" hidden="1" customHeight="1" x14ac:dyDescent="0.2">
      <c r="D42" s="18" t="s">
        <v>3</v>
      </c>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objects="1" scenarios="1"/>
  <mergeCells count="4">
    <mergeCell ref="G2:I2"/>
    <mergeCell ref="D2:D3"/>
    <mergeCell ref="A2:A3"/>
    <mergeCell ref="E2:E3"/>
  </mergeCells>
  <phoneticPr fontId="0" type="noConversion"/>
  <conditionalFormatting sqref="A32:A34">
    <cfRule type="cellIs" dxfId="1" priority="1" stopIfTrue="1" operator="equal">
      <formula>$D$33</formula>
    </cfRule>
  </conditionalFormatting>
  <conditionalFormatting sqref="B32:B34">
    <cfRule type="cellIs" dxfId="0" priority="2" stopIfTrue="1" operator="equal">
      <formula>$E$33</formula>
    </cfRule>
  </conditionalFormatting>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I35:K35">
      <formula1>0</formula1>
      <formula2>24</formula2>
    </dataValidation>
    <dataValidation allowBlank="1" showInputMessage="1" showErrorMessage="1" promptTitle="Saisir" prompt="le nombre de leçons!_x000a_Ecrire les fractions de leçons sous forme décimale (par ex. une demi-leçon = 0.5)." sqref="F4:F34"/>
    <dataValidation type="decimal" allowBlank="1" showInputMessage="1" showErrorMessage="1" errorTitle="ACHTUNG" error="Dezimalen nicht mit Komma, sondern Punkt!" promptTitle="Saisir" prompt="le nombre d’heures. Ecrire les fractions d’heures sous forme décimale (par ex. 30 mn = 0.5, 45 mn = 0.75)." sqref="H4:K34">
      <formula1>0</formula1>
      <formula2>24</formula2>
    </dataValidation>
  </dataValidations>
  <pageMargins left="0.35433070866141736" right="0.43307086614173229" top="0.23622047244094491" bottom="0.39370078740157483" header="0.19685039370078741" footer="0.35433070866141736"/>
  <pageSetup paperSize="9" scale="69" fitToHeight="3" orientation="portrait" r:id="rId1"/>
  <headerFooter alignWithMargins="0">
    <oddFooter>&amp;L&amp;8#527411v2A&amp;Rdécembre 2010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17"/>
  <sheetViews>
    <sheetView showGridLines="0" zoomScale="75" zoomScaleNormal="100" workbookViewId="0">
      <pane ySplit="3" topLeftCell="A4" activePane="bottomLeft" state="frozen"/>
      <selection activeCell="G2" sqref="G2:H2"/>
      <selection pane="bottomLeft"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11.7109375" style="16" customWidth="1"/>
    <col min="6" max="7" width="15" style="17" customWidth="1"/>
    <col min="8" max="10" width="14.5703125" style="17" customWidth="1"/>
    <col min="11" max="11" width="2.7109375" style="17" customWidth="1"/>
    <col min="12" max="12" width="2.85546875" style="8" customWidth="1"/>
    <col min="13" max="16384" width="16.28515625" style="8"/>
  </cols>
  <sheetData>
    <row r="1" spans="1:51" ht="24" thickBot="1" x14ac:dyDescent="0.4">
      <c r="A1" s="216">
        <f>'table récapitulative'!G2</f>
        <v>44228</v>
      </c>
      <c r="B1" s="216"/>
      <c r="C1" s="216"/>
      <c r="D1" s="98">
        <f>IF('table récapitulative'!E3="keinSchaltjahr",28,29)</f>
        <v>28</v>
      </c>
      <c r="E1" s="4"/>
      <c r="F1" s="5"/>
      <c r="G1" s="5"/>
      <c r="H1" s="5"/>
      <c r="I1" s="5"/>
      <c r="J1" s="5"/>
      <c r="K1" s="6"/>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11" customFormat="1" ht="51.75" customHeight="1" x14ac:dyDescent="0.2">
      <c r="A2" s="222" t="s">
        <v>50</v>
      </c>
      <c r="B2" s="53"/>
      <c r="C2" s="220" t="s">
        <v>51</v>
      </c>
      <c r="D2" s="220" t="s">
        <v>102</v>
      </c>
      <c r="E2" s="36" t="s">
        <v>38</v>
      </c>
      <c r="F2" s="217" t="s">
        <v>57</v>
      </c>
      <c r="G2" s="218"/>
      <c r="H2" s="219"/>
      <c r="I2" s="25" t="s">
        <v>32</v>
      </c>
      <c r="J2" s="9" t="s">
        <v>59</v>
      </c>
      <c r="K2" s="10"/>
      <c r="L2" s="10"/>
    </row>
    <row r="3" spans="1:51" s="11" customFormat="1" ht="39" thickBot="1" x14ac:dyDescent="0.25">
      <c r="A3" s="223"/>
      <c r="B3" s="54"/>
      <c r="C3" s="221"/>
      <c r="D3" s="221"/>
      <c r="E3" s="70" t="s">
        <v>53</v>
      </c>
      <c r="F3" s="100" t="s">
        <v>54</v>
      </c>
      <c r="G3" s="101" t="s">
        <v>55</v>
      </c>
      <c r="H3" s="102" t="s">
        <v>56</v>
      </c>
      <c r="I3" s="26" t="s">
        <v>60</v>
      </c>
      <c r="J3" s="12" t="s">
        <v>60</v>
      </c>
    </row>
    <row r="4" spans="1:51" s="13" customFormat="1" ht="14.25" x14ac:dyDescent="0.2">
      <c r="A4" s="52">
        <f>A1</f>
        <v>44228</v>
      </c>
      <c r="B4" s="99">
        <f t="shared" ref="B4:B32" si="0">A4</f>
        <v>44228</v>
      </c>
      <c r="C4" s="42"/>
      <c r="D4" s="43"/>
      <c r="E4" s="48"/>
      <c r="F4" s="20">
        <f t="shared" ref="F4:F34" si="1">E4*0.75</f>
        <v>0</v>
      </c>
      <c r="G4" s="1"/>
      <c r="H4" s="1"/>
      <c r="I4" s="2"/>
      <c r="J4" s="3"/>
    </row>
    <row r="5" spans="1:51" s="13" customFormat="1" ht="14.25" x14ac:dyDescent="0.2">
      <c r="A5" s="52">
        <f t="shared" ref="A5:A32" si="2">A4+1</f>
        <v>44229</v>
      </c>
      <c r="B5" s="99">
        <f t="shared" si="0"/>
        <v>44229</v>
      </c>
      <c r="C5" s="42"/>
      <c r="D5" s="43"/>
      <c r="E5" s="48"/>
      <c r="F5" s="20">
        <f t="shared" si="1"/>
        <v>0</v>
      </c>
      <c r="G5" s="1"/>
      <c r="H5" s="1"/>
      <c r="I5" s="2"/>
      <c r="J5" s="3"/>
    </row>
    <row r="6" spans="1:51" s="13" customFormat="1" ht="14.25" x14ac:dyDescent="0.2">
      <c r="A6" s="52">
        <f t="shared" si="2"/>
        <v>44230</v>
      </c>
      <c r="B6" s="99">
        <f t="shared" si="0"/>
        <v>44230</v>
      </c>
      <c r="C6" s="42"/>
      <c r="D6" s="43"/>
      <c r="E6" s="48"/>
      <c r="F6" s="20">
        <f t="shared" si="1"/>
        <v>0</v>
      </c>
      <c r="G6" s="1"/>
      <c r="H6" s="1"/>
      <c r="I6" s="2"/>
      <c r="J6" s="3"/>
    </row>
    <row r="7" spans="1:51" s="13" customFormat="1" ht="14.25" x14ac:dyDescent="0.2">
      <c r="A7" s="52">
        <f t="shared" si="2"/>
        <v>44231</v>
      </c>
      <c r="B7" s="99">
        <f t="shared" si="0"/>
        <v>44231</v>
      </c>
      <c r="C7" s="42"/>
      <c r="D7" s="43"/>
      <c r="E7" s="48"/>
      <c r="F7" s="20">
        <f t="shared" si="1"/>
        <v>0</v>
      </c>
      <c r="G7" s="1"/>
      <c r="H7" s="1"/>
      <c r="I7" s="2"/>
      <c r="J7" s="3"/>
    </row>
    <row r="8" spans="1:51" s="13" customFormat="1" ht="14.25" x14ac:dyDescent="0.2">
      <c r="A8" s="52">
        <f t="shared" si="2"/>
        <v>44232</v>
      </c>
      <c r="B8" s="99">
        <f t="shared" si="0"/>
        <v>44232</v>
      </c>
      <c r="C8" s="42"/>
      <c r="D8" s="43"/>
      <c r="E8" s="48"/>
      <c r="F8" s="20">
        <f t="shared" si="1"/>
        <v>0</v>
      </c>
      <c r="G8" s="1"/>
      <c r="H8" s="1"/>
      <c r="I8" s="2"/>
      <c r="J8" s="3"/>
    </row>
    <row r="9" spans="1:51" s="13" customFormat="1" ht="14.25" x14ac:dyDescent="0.2">
      <c r="A9" s="52">
        <f t="shared" si="2"/>
        <v>44233</v>
      </c>
      <c r="B9" s="99">
        <f t="shared" si="0"/>
        <v>44233</v>
      </c>
      <c r="C9" s="42"/>
      <c r="D9" s="43"/>
      <c r="E9" s="48"/>
      <c r="F9" s="20">
        <f t="shared" si="1"/>
        <v>0</v>
      </c>
      <c r="G9" s="1"/>
      <c r="H9" s="1"/>
      <c r="I9" s="2"/>
      <c r="J9" s="3"/>
    </row>
    <row r="10" spans="1:51" s="13" customFormat="1" ht="14.25" x14ac:dyDescent="0.2">
      <c r="A10" s="52">
        <f t="shared" si="2"/>
        <v>44234</v>
      </c>
      <c r="B10" s="99">
        <f t="shared" si="0"/>
        <v>44234</v>
      </c>
      <c r="C10" s="42"/>
      <c r="D10" s="43"/>
      <c r="E10" s="48"/>
      <c r="F10" s="20">
        <f t="shared" si="1"/>
        <v>0</v>
      </c>
      <c r="G10" s="1"/>
      <c r="H10" s="1"/>
      <c r="I10" s="2"/>
      <c r="J10" s="3"/>
    </row>
    <row r="11" spans="1:51" s="13" customFormat="1" ht="14.25" x14ac:dyDescent="0.2">
      <c r="A11" s="52">
        <f t="shared" si="2"/>
        <v>44235</v>
      </c>
      <c r="B11" s="99">
        <f t="shared" si="0"/>
        <v>44235</v>
      </c>
      <c r="C11" s="42"/>
      <c r="D11" s="43"/>
      <c r="E11" s="48"/>
      <c r="F11" s="20">
        <f t="shared" si="1"/>
        <v>0</v>
      </c>
      <c r="G11" s="1"/>
      <c r="H11" s="1"/>
      <c r="I11" s="2"/>
      <c r="J11" s="3"/>
    </row>
    <row r="12" spans="1:51" s="13" customFormat="1" ht="14.25" x14ac:dyDescent="0.2">
      <c r="A12" s="52">
        <f t="shared" si="2"/>
        <v>44236</v>
      </c>
      <c r="B12" s="99">
        <f t="shared" si="0"/>
        <v>44236</v>
      </c>
      <c r="C12" s="42"/>
      <c r="D12" s="43"/>
      <c r="E12" s="48"/>
      <c r="F12" s="20">
        <f t="shared" si="1"/>
        <v>0</v>
      </c>
      <c r="G12" s="1"/>
      <c r="H12" s="1"/>
      <c r="I12" s="2"/>
      <c r="J12" s="3"/>
    </row>
    <row r="13" spans="1:51" s="13" customFormat="1" ht="14.25" x14ac:dyDescent="0.2">
      <c r="A13" s="52">
        <f t="shared" si="2"/>
        <v>44237</v>
      </c>
      <c r="B13" s="99">
        <f t="shared" si="0"/>
        <v>44237</v>
      </c>
      <c r="C13" s="42"/>
      <c r="D13" s="43"/>
      <c r="E13" s="48"/>
      <c r="F13" s="20">
        <f t="shared" si="1"/>
        <v>0</v>
      </c>
      <c r="G13" s="1"/>
      <c r="H13" s="1"/>
      <c r="I13" s="2"/>
      <c r="J13" s="3"/>
    </row>
    <row r="14" spans="1:51" s="13" customFormat="1" ht="14.25" x14ac:dyDescent="0.2">
      <c r="A14" s="52">
        <f t="shared" si="2"/>
        <v>44238</v>
      </c>
      <c r="B14" s="99">
        <f t="shared" si="0"/>
        <v>44238</v>
      </c>
      <c r="C14" s="42"/>
      <c r="D14" s="43"/>
      <c r="E14" s="48"/>
      <c r="F14" s="20">
        <f t="shared" si="1"/>
        <v>0</v>
      </c>
      <c r="G14" s="1"/>
      <c r="H14" s="1"/>
      <c r="I14" s="2"/>
      <c r="J14" s="3"/>
    </row>
    <row r="15" spans="1:51" s="13" customFormat="1" ht="14.25" x14ac:dyDescent="0.2">
      <c r="A15" s="52">
        <f t="shared" si="2"/>
        <v>44239</v>
      </c>
      <c r="B15" s="99">
        <f t="shared" si="0"/>
        <v>44239</v>
      </c>
      <c r="C15" s="42"/>
      <c r="D15" s="43"/>
      <c r="E15" s="48"/>
      <c r="F15" s="20">
        <f t="shared" si="1"/>
        <v>0</v>
      </c>
      <c r="G15" s="1"/>
      <c r="H15" s="1"/>
      <c r="I15" s="2"/>
      <c r="J15" s="3"/>
    </row>
    <row r="16" spans="1:51" s="13" customFormat="1" ht="14.25" x14ac:dyDescent="0.2">
      <c r="A16" s="52">
        <f t="shared" si="2"/>
        <v>44240</v>
      </c>
      <c r="B16" s="99">
        <f t="shared" si="0"/>
        <v>44240</v>
      </c>
      <c r="C16" s="42"/>
      <c r="D16" s="43"/>
      <c r="E16" s="48"/>
      <c r="F16" s="20">
        <f t="shared" si="1"/>
        <v>0</v>
      </c>
      <c r="G16" s="1"/>
      <c r="H16" s="1"/>
      <c r="I16" s="2"/>
      <c r="J16" s="3"/>
    </row>
    <row r="17" spans="1:10" s="13" customFormat="1" ht="14.25" x14ac:dyDescent="0.2">
      <c r="A17" s="52">
        <f t="shared" si="2"/>
        <v>44241</v>
      </c>
      <c r="B17" s="99">
        <f t="shared" si="0"/>
        <v>44241</v>
      </c>
      <c r="C17" s="42"/>
      <c r="D17" s="43"/>
      <c r="E17" s="48"/>
      <c r="F17" s="20">
        <f t="shared" si="1"/>
        <v>0</v>
      </c>
      <c r="G17" s="1"/>
      <c r="H17" s="1"/>
      <c r="I17" s="2"/>
      <c r="J17" s="3"/>
    </row>
    <row r="18" spans="1:10" s="13" customFormat="1" ht="14.25" x14ac:dyDescent="0.2">
      <c r="A18" s="52">
        <f t="shared" si="2"/>
        <v>44242</v>
      </c>
      <c r="B18" s="99">
        <f t="shared" si="0"/>
        <v>44242</v>
      </c>
      <c r="C18" s="42"/>
      <c r="D18" s="43"/>
      <c r="E18" s="48"/>
      <c r="F18" s="20">
        <f t="shared" si="1"/>
        <v>0</v>
      </c>
      <c r="G18" s="1"/>
      <c r="H18" s="1"/>
      <c r="I18" s="2"/>
      <c r="J18" s="3"/>
    </row>
    <row r="19" spans="1:10" s="13" customFormat="1" ht="14.25" x14ac:dyDescent="0.2">
      <c r="A19" s="52">
        <f t="shared" si="2"/>
        <v>44243</v>
      </c>
      <c r="B19" s="99">
        <f t="shared" si="0"/>
        <v>44243</v>
      </c>
      <c r="C19" s="42"/>
      <c r="D19" s="43"/>
      <c r="E19" s="48"/>
      <c r="F19" s="20">
        <f t="shared" si="1"/>
        <v>0</v>
      </c>
      <c r="G19" s="1"/>
      <c r="H19" s="1"/>
      <c r="I19" s="2"/>
      <c r="J19" s="3"/>
    </row>
    <row r="20" spans="1:10" s="13" customFormat="1" ht="14.25" x14ac:dyDescent="0.2">
      <c r="A20" s="52">
        <f t="shared" si="2"/>
        <v>44244</v>
      </c>
      <c r="B20" s="99">
        <f t="shared" si="0"/>
        <v>44244</v>
      </c>
      <c r="C20" s="42"/>
      <c r="D20" s="43"/>
      <c r="E20" s="48"/>
      <c r="F20" s="20">
        <f t="shared" si="1"/>
        <v>0</v>
      </c>
      <c r="G20" s="1"/>
      <c r="H20" s="1"/>
      <c r="I20" s="2"/>
      <c r="J20" s="3"/>
    </row>
    <row r="21" spans="1:10" s="13" customFormat="1" ht="14.25" x14ac:dyDescent="0.2">
      <c r="A21" s="52">
        <f t="shared" si="2"/>
        <v>44245</v>
      </c>
      <c r="B21" s="99">
        <f t="shared" si="0"/>
        <v>44245</v>
      </c>
      <c r="C21" s="42"/>
      <c r="D21" s="43"/>
      <c r="E21" s="48"/>
      <c r="F21" s="20">
        <f t="shared" si="1"/>
        <v>0</v>
      </c>
      <c r="G21" s="1"/>
      <c r="H21" s="1"/>
      <c r="I21" s="2"/>
      <c r="J21" s="3"/>
    </row>
    <row r="22" spans="1:10" s="13" customFormat="1" ht="14.25" x14ac:dyDescent="0.2">
      <c r="A22" s="52">
        <f t="shared" si="2"/>
        <v>44246</v>
      </c>
      <c r="B22" s="99">
        <f t="shared" si="0"/>
        <v>44246</v>
      </c>
      <c r="C22" s="42"/>
      <c r="D22" s="43"/>
      <c r="E22" s="48"/>
      <c r="F22" s="20">
        <f t="shared" si="1"/>
        <v>0</v>
      </c>
      <c r="G22" s="1"/>
      <c r="H22" s="1"/>
      <c r="I22" s="2"/>
      <c r="J22" s="3"/>
    </row>
    <row r="23" spans="1:10" s="13" customFormat="1" ht="14.25" x14ac:dyDescent="0.2">
      <c r="A23" s="52">
        <f t="shared" si="2"/>
        <v>44247</v>
      </c>
      <c r="B23" s="99">
        <f t="shared" si="0"/>
        <v>44247</v>
      </c>
      <c r="C23" s="42"/>
      <c r="D23" s="43"/>
      <c r="E23" s="48"/>
      <c r="F23" s="20">
        <f t="shared" si="1"/>
        <v>0</v>
      </c>
      <c r="G23" s="1"/>
      <c r="H23" s="1"/>
      <c r="I23" s="2"/>
      <c r="J23" s="3"/>
    </row>
    <row r="24" spans="1:10" s="13" customFormat="1" ht="14.25" x14ac:dyDescent="0.2">
      <c r="A24" s="52">
        <f t="shared" si="2"/>
        <v>44248</v>
      </c>
      <c r="B24" s="99">
        <f t="shared" si="0"/>
        <v>44248</v>
      </c>
      <c r="C24" s="42"/>
      <c r="D24" s="43"/>
      <c r="E24" s="48"/>
      <c r="F24" s="20">
        <f t="shared" si="1"/>
        <v>0</v>
      </c>
      <c r="G24" s="1"/>
      <c r="H24" s="1"/>
      <c r="I24" s="2"/>
      <c r="J24" s="3"/>
    </row>
    <row r="25" spans="1:10" s="13" customFormat="1" ht="14.25" x14ac:dyDescent="0.2">
      <c r="A25" s="52">
        <f t="shared" si="2"/>
        <v>44249</v>
      </c>
      <c r="B25" s="99">
        <f t="shared" si="0"/>
        <v>44249</v>
      </c>
      <c r="C25" s="42"/>
      <c r="D25" s="43"/>
      <c r="E25" s="48"/>
      <c r="F25" s="20">
        <f t="shared" si="1"/>
        <v>0</v>
      </c>
      <c r="G25" s="1"/>
      <c r="H25" s="1"/>
      <c r="I25" s="2"/>
      <c r="J25" s="3"/>
    </row>
    <row r="26" spans="1:10" s="13" customFormat="1" ht="14.25" x14ac:dyDescent="0.2">
      <c r="A26" s="52">
        <f t="shared" si="2"/>
        <v>44250</v>
      </c>
      <c r="B26" s="99">
        <f t="shared" si="0"/>
        <v>44250</v>
      </c>
      <c r="C26" s="42"/>
      <c r="D26" s="43"/>
      <c r="E26" s="48"/>
      <c r="F26" s="20">
        <f t="shared" si="1"/>
        <v>0</v>
      </c>
      <c r="G26" s="1"/>
      <c r="H26" s="1"/>
      <c r="I26" s="2"/>
      <c r="J26" s="3"/>
    </row>
    <row r="27" spans="1:10" s="13" customFormat="1" ht="14.25" x14ac:dyDescent="0.2">
      <c r="A27" s="52">
        <f t="shared" si="2"/>
        <v>44251</v>
      </c>
      <c r="B27" s="99">
        <f t="shared" si="0"/>
        <v>44251</v>
      </c>
      <c r="C27" s="42"/>
      <c r="D27" s="43"/>
      <c r="E27" s="48"/>
      <c r="F27" s="20">
        <f t="shared" si="1"/>
        <v>0</v>
      </c>
      <c r="G27" s="1"/>
      <c r="H27" s="1"/>
      <c r="I27" s="2"/>
      <c r="J27" s="3"/>
    </row>
    <row r="28" spans="1:10" s="13" customFormat="1" ht="14.25" x14ac:dyDescent="0.2">
      <c r="A28" s="52">
        <f t="shared" si="2"/>
        <v>44252</v>
      </c>
      <c r="B28" s="99">
        <f t="shared" si="0"/>
        <v>44252</v>
      </c>
      <c r="C28" s="42"/>
      <c r="D28" s="43"/>
      <c r="E28" s="48"/>
      <c r="F28" s="20">
        <f t="shared" si="1"/>
        <v>0</v>
      </c>
      <c r="G28" s="1"/>
      <c r="H28" s="1"/>
      <c r="I28" s="2"/>
      <c r="J28" s="3"/>
    </row>
    <row r="29" spans="1:10" s="13" customFormat="1" ht="14.25" x14ac:dyDescent="0.2">
      <c r="A29" s="52">
        <f t="shared" si="2"/>
        <v>44253</v>
      </c>
      <c r="B29" s="99">
        <f t="shared" si="0"/>
        <v>44253</v>
      </c>
      <c r="C29" s="42"/>
      <c r="D29" s="43"/>
      <c r="E29" s="48"/>
      <c r="F29" s="20">
        <f t="shared" si="1"/>
        <v>0</v>
      </c>
      <c r="G29" s="1"/>
      <c r="H29" s="1"/>
      <c r="I29" s="2"/>
      <c r="J29" s="3"/>
    </row>
    <row r="30" spans="1:10" s="13" customFormat="1" ht="14.25" x14ac:dyDescent="0.2">
      <c r="A30" s="52">
        <f t="shared" si="2"/>
        <v>44254</v>
      </c>
      <c r="B30" s="99">
        <f t="shared" si="0"/>
        <v>44254</v>
      </c>
      <c r="C30" s="42"/>
      <c r="D30" s="43"/>
      <c r="E30" s="48"/>
      <c r="F30" s="20">
        <f t="shared" si="1"/>
        <v>0</v>
      </c>
      <c r="G30" s="1"/>
      <c r="H30" s="1"/>
      <c r="I30" s="2"/>
      <c r="J30" s="3"/>
    </row>
    <row r="31" spans="1:10" s="13" customFormat="1" ht="14.25" x14ac:dyDescent="0.2">
      <c r="A31" s="52">
        <f t="shared" si="2"/>
        <v>44255</v>
      </c>
      <c r="B31" s="99">
        <f t="shared" si="0"/>
        <v>44255</v>
      </c>
      <c r="C31" s="42"/>
      <c r="D31" s="43"/>
      <c r="E31" s="48"/>
      <c r="F31" s="20">
        <f t="shared" si="1"/>
        <v>0</v>
      </c>
      <c r="G31" s="1"/>
      <c r="H31" s="1"/>
      <c r="I31" s="2"/>
      <c r="J31" s="3"/>
    </row>
    <row r="32" spans="1:10" s="13" customFormat="1" ht="14.25" x14ac:dyDescent="0.2">
      <c r="A32" s="52">
        <f t="shared" si="2"/>
        <v>44256</v>
      </c>
      <c r="B32" s="99">
        <f t="shared" si="0"/>
        <v>44256</v>
      </c>
      <c r="C32" s="42"/>
      <c r="D32" s="43"/>
      <c r="E32" s="48"/>
      <c r="F32" s="20">
        <f t="shared" si="1"/>
        <v>0</v>
      </c>
      <c r="G32" s="1"/>
      <c r="H32" s="1"/>
      <c r="I32" s="2"/>
      <c r="J32" s="3"/>
    </row>
    <row r="33" spans="1:11" s="13" customFormat="1" ht="14.25" x14ac:dyDescent="0.2">
      <c r="A33" s="52"/>
      <c r="B33" s="99"/>
      <c r="C33" s="63">
        <f>mars!A4</f>
        <v>44256</v>
      </c>
      <c r="D33" s="64">
        <f>mars!B4</f>
        <v>44256</v>
      </c>
      <c r="E33" s="48"/>
      <c r="F33" s="65">
        <f t="shared" si="1"/>
        <v>0</v>
      </c>
      <c r="G33" s="1"/>
      <c r="H33" s="1"/>
      <c r="I33" s="2"/>
      <c r="J33" s="3"/>
    </row>
    <row r="34" spans="1:11" s="13" customFormat="1" ht="14.25" x14ac:dyDescent="0.2">
      <c r="A34" s="52"/>
      <c r="B34" s="99"/>
      <c r="C34" s="44"/>
      <c r="D34" s="45"/>
      <c r="E34" s="48"/>
      <c r="F34" s="66">
        <f t="shared" si="1"/>
        <v>0</v>
      </c>
      <c r="G34" s="1"/>
      <c r="H34" s="1"/>
      <c r="I34" s="2"/>
      <c r="J34" s="3"/>
    </row>
    <row r="35" spans="1:11" s="13" customFormat="1" ht="15" x14ac:dyDescent="0.2">
      <c r="A35" s="49" t="str">
        <f>IF('table récapitulative'!G5&gt;0,"Déplacements en leçons","")</f>
        <v/>
      </c>
      <c r="B35" s="55"/>
      <c r="C35" s="44"/>
      <c r="D35" s="45"/>
      <c r="E35" s="48" t="str">
        <f>IF(A35="","",'table récapitulative'!G5 * 'table récapitulative'!C8/12)</f>
        <v/>
      </c>
      <c r="F35" s="38"/>
      <c r="G35" s="39"/>
      <c r="H35" s="39"/>
      <c r="I35" s="39"/>
      <c r="J35" s="40"/>
    </row>
    <row r="36" spans="1:11" s="13" customFormat="1" ht="15" x14ac:dyDescent="0.2">
      <c r="A36" s="50" t="str">
        <f>IF('table récapitulative'!C12&gt;0,"Comptabilisation décharge horaire en heures","")</f>
        <v/>
      </c>
      <c r="B36" s="50"/>
      <c r="C36" s="44"/>
      <c r="D36" s="46"/>
      <c r="E36" s="47"/>
      <c r="F36" s="51" t="str">
        <f>IF($A$36="","",1930/12*0.85*'table récapitulative'!$L$5)</f>
        <v/>
      </c>
      <c r="G36" s="41"/>
      <c r="H36" s="41"/>
      <c r="I36" s="2" t="str">
        <f>IF($A$36="","",1930/12*0.12*'table récapitulative'!$L$5)</f>
        <v/>
      </c>
      <c r="J36" s="3" t="str">
        <f>IF($A$36="","",1930/12*0.03*'table récapitulative'!$L$5)</f>
        <v/>
      </c>
    </row>
    <row r="37" spans="1:11" s="13" customFormat="1" ht="18.75" customHeight="1" thickBot="1" x14ac:dyDescent="0.3">
      <c r="A37" s="14" t="s">
        <v>52</v>
      </c>
      <c r="B37" s="56"/>
      <c r="C37" s="15"/>
      <c r="D37" s="15"/>
      <c r="E37" s="31">
        <f t="shared" ref="E37:J37" si="3">SUM(E4:E36)</f>
        <v>0</v>
      </c>
      <c r="F37" s="32">
        <f t="shared" si="3"/>
        <v>0</v>
      </c>
      <c r="G37" s="32">
        <f t="shared" si="3"/>
        <v>0</v>
      </c>
      <c r="H37" s="33">
        <f t="shared" si="3"/>
        <v>0</v>
      </c>
      <c r="I37" s="34">
        <f t="shared" si="3"/>
        <v>0</v>
      </c>
      <c r="J37" s="35">
        <f t="shared" si="3"/>
        <v>0</v>
      </c>
    </row>
    <row r="38" spans="1:11" ht="13.5" thickTop="1" x14ac:dyDescent="0.2">
      <c r="K38" s="8"/>
    </row>
    <row r="39" spans="1:11" ht="9.75" hidden="1" customHeight="1" x14ac:dyDescent="0.25">
      <c r="C39" s="18" t="s">
        <v>0</v>
      </c>
      <c r="D39" s="18"/>
      <c r="E39" s="18"/>
      <c r="F39" s="19"/>
      <c r="G39" s="19"/>
      <c r="H39" s="19"/>
      <c r="I39" s="19"/>
      <c r="K39" s="8"/>
    </row>
    <row r="40" spans="1:11" ht="9.75" hidden="1" customHeight="1" x14ac:dyDescent="0.2">
      <c r="C40" s="18" t="s">
        <v>1</v>
      </c>
      <c r="D40" s="18"/>
      <c r="E40" s="18"/>
      <c r="K40" s="8"/>
    </row>
    <row r="41" spans="1:11" ht="9.75" hidden="1" customHeight="1" x14ac:dyDescent="0.2">
      <c r="C41" s="18" t="s">
        <v>2</v>
      </c>
      <c r="D41" s="18"/>
      <c r="E41" s="18"/>
      <c r="K41" s="8"/>
    </row>
    <row r="42" spans="1:11" ht="9.75" hidden="1" customHeight="1" x14ac:dyDescent="0.2">
      <c r="C42" s="18" t="s">
        <v>3</v>
      </c>
      <c r="D42" s="18"/>
      <c r="E42" s="18"/>
      <c r="K42" s="8"/>
    </row>
    <row r="43" spans="1:11" x14ac:dyDescent="0.2">
      <c r="K43" s="8"/>
    </row>
    <row r="44" spans="1:11" x14ac:dyDescent="0.2">
      <c r="K44" s="8"/>
    </row>
    <row r="45" spans="1:11" x14ac:dyDescent="0.2">
      <c r="K45" s="8"/>
    </row>
    <row r="46" spans="1:11" x14ac:dyDescent="0.2">
      <c r="K46" s="8"/>
    </row>
    <row r="47" spans="1:11" x14ac:dyDescent="0.2">
      <c r="K47" s="8"/>
    </row>
    <row r="48" spans="1:11" x14ac:dyDescent="0.2">
      <c r="K48" s="8"/>
    </row>
    <row r="49" spans="11:11" x14ac:dyDescent="0.2">
      <c r="K49" s="8"/>
    </row>
    <row r="50" spans="11:11" x14ac:dyDescent="0.2">
      <c r="K50" s="8"/>
    </row>
    <row r="51" spans="11:11" x14ac:dyDescent="0.2">
      <c r="K51" s="8"/>
    </row>
    <row r="52" spans="11:11" x14ac:dyDescent="0.2">
      <c r="K52" s="8"/>
    </row>
    <row r="53" spans="11:11" x14ac:dyDescent="0.2">
      <c r="K53" s="8"/>
    </row>
    <row r="54" spans="11:11" x14ac:dyDescent="0.2">
      <c r="K54" s="8"/>
    </row>
    <row r="55" spans="11:11" x14ac:dyDescent="0.2">
      <c r="K55" s="8"/>
    </row>
    <row r="56" spans="11:11" x14ac:dyDescent="0.2">
      <c r="K56" s="8"/>
    </row>
    <row r="57" spans="11:11" x14ac:dyDescent="0.2">
      <c r="K57" s="8"/>
    </row>
    <row r="58" spans="11:11" x14ac:dyDescent="0.2">
      <c r="K58" s="8"/>
    </row>
    <row r="59" spans="11:11" x14ac:dyDescent="0.2">
      <c r="K59" s="8"/>
    </row>
    <row r="60" spans="11:11" x14ac:dyDescent="0.2">
      <c r="K60" s="8"/>
    </row>
    <row r="61" spans="11:11" x14ac:dyDescent="0.2">
      <c r="K61" s="8"/>
    </row>
    <row r="62" spans="11:11" x14ac:dyDescent="0.2">
      <c r="K62" s="8"/>
    </row>
    <row r="63" spans="11:11" x14ac:dyDescent="0.2">
      <c r="K63" s="8"/>
    </row>
    <row r="64" spans="11:11" x14ac:dyDescent="0.2">
      <c r="K64" s="8"/>
    </row>
    <row r="65" spans="11:11" x14ac:dyDescent="0.2">
      <c r="K65" s="8"/>
    </row>
    <row r="66" spans="11:11" x14ac:dyDescent="0.2">
      <c r="K66" s="8"/>
    </row>
    <row r="67" spans="11:11" x14ac:dyDescent="0.2">
      <c r="K67" s="8"/>
    </row>
    <row r="68" spans="11:11" x14ac:dyDescent="0.2">
      <c r="K68" s="8"/>
    </row>
    <row r="69" spans="11:11" x14ac:dyDescent="0.2">
      <c r="K69" s="8"/>
    </row>
    <row r="70" spans="11:11" x14ac:dyDescent="0.2">
      <c r="K70" s="8"/>
    </row>
    <row r="71" spans="11:11" x14ac:dyDescent="0.2">
      <c r="K71" s="8"/>
    </row>
    <row r="72" spans="11:11" x14ac:dyDescent="0.2">
      <c r="K72" s="8"/>
    </row>
    <row r="73" spans="11:11" x14ac:dyDescent="0.2">
      <c r="K73" s="8"/>
    </row>
    <row r="74" spans="11:11" x14ac:dyDescent="0.2">
      <c r="K74" s="8"/>
    </row>
    <row r="75" spans="11:11" x14ac:dyDescent="0.2">
      <c r="K75" s="8"/>
    </row>
    <row r="76" spans="11:11" x14ac:dyDescent="0.2">
      <c r="K76" s="8"/>
    </row>
    <row r="77" spans="11:11" x14ac:dyDescent="0.2">
      <c r="K77" s="8"/>
    </row>
    <row r="78" spans="11:11" x14ac:dyDescent="0.2">
      <c r="K78" s="8"/>
    </row>
    <row r="79" spans="11:11" x14ac:dyDescent="0.2">
      <c r="K79" s="8"/>
    </row>
    <row r="80" spans="11:11" x14ac:dyDescent="0.2">
      <c r="K80" s="8"/>
    </row>
    <row r="81" spans="11:11" x14ac:dyDescent="0.2">
      <c r="K81" s="8"/>
    </row>
    <row r="82" spans="11:11" x14ac:dyDescent="0.2">
      <c r="K82" s="8"/>
    </row>
    <row r="83" spans="11:11" x14ac:dyDescent="0.2">
      <c r="K83" s="8"/>
    </row>
    <row r="84" spans="11:11" x14ac:dyDescent="0.2">
      <c r="K84" s="8"/>
    </row>
    <row r="85" spans="11:11" x14ac:dyDescent="0.2">
      <c r="K85" s="8"/>
    </row>
    <row r="86" spans="11:11" x14ac:dyDescent="0.2">
      <c r="K86" s="8"/>
    </row>
    <row r="87" spans="11:11" x14ac:dyDescent="0.2">
      <c r="K87" s="8"/>
    </row>
    <row r="88" spans="11:11" x14ac:dyDescent="0.2">
      <c r="K88" s="8"/>
    </row>
    <row r="89" spans="11:11" x14ac:dyDescent="0.2">
      <c r="K89" s="8"/>
    </row>
    <row r="90" spans="11:11" x14ac:dyDescent="0.2">
      <c r="K90" s="8"/>
    </row>
    <row r="91" spans="11:11" x14ac:dyDescent="0.2">
      <c r="K91" s="8"/>
    </row>
    <row r="92" spans="11:11" x14ac:dyDescent="0.2">
      <c r="K92" s="8"/>
    </row>
    <row r="93" spans="11:11" x14ac:dyDescent="0.2">
      <c r="K93" s="8"/>
    </row>
    <row r="94" spans="11:11" x14ac:dyDescent="0.2">
      <c r="K94" s="8"/>
    </row>
    <row r="95" spans="11:11" x14ac:dyDescent="0.2">
      <c r="K95" s="8"/>
    </row>
    <row r="96" spans="11:11" x14ac:dyDescent="0.2">
      <c r="K96" s="8"/>
    </row>
    <row r="97" spans="11:11" x14ac:dyDescent="0.2">
      <c r="K97" s="8"/>
    </row>
    <row r="98" spans="11:11" x14ac:dyDescent="0.2">
      <c r="K98" s="8"/>
    </row>
    <row r="99" spans="11:11" x14ac:dyDescent="0.2">
      <c r="K99" s="8"/>
    </row>
    <row r="100" spans="11:11" x14ac:dyDescent="0.2">
      <c r="K100" s="8"/>
    </row>
    <row r="101" spans="11:11" x14ac:dyDescent="0.2">
      <c r="K101" s="8"/>
    </row>
    <row r="102" spans="11:11" x14ac:dyDescent="0.2">
      <c r="K102" s="8"/>
    </row>
    <row r="103" spans="11:11" x14ac:dyDescent="0.2">
      <c r="K103" s="8"/>
    </row>
    <row r="104" spans="11:11" x14ac:dyDescent="0.2">
      <c r="K104" s="8"/>
    </row>
    <row r="105" spans="11:11" x14ac:dyDescent="0.2">
      <c r="K105" s="8"/>
    </row>
    <row r="106" spans="11:11" x14ac:dyDescent="0.2">
      <c r="K106" s="8"/>
    </row>
    <row r="107" spans="11:11" x14ac:dyDescent="0.2">
      <c r="K107" s="8"/>
    </row>
    <row r="108" spans="11:11" x14ac:dyDescent="0.2">
      <c r="K108" s="8"/>
    </row>
    <row r="109" spans="11:11" x14ac:dyDescent="0.2">
      <c r="K109" s="8"/>
    </row>
    <row r="110" spans="11:11" x14ac:dyDescent="0.2">
      <c r="K110" s="8"/>
    </row>
    <row r="111" spans="11:11" x14ac:dyDescent="0.2">
      <c r="K111" s="8"/>
    </row>
    <row r="112" spans="11:11" x14ac:dyDescent="0.2">
      <c r="K112" s="8"/>
    </row>
    <row r="113" spans="11:11" x14ac:dyDescent="0.2">
      <c r="K113" s="8"/>
    </row>
    <row r="114" spans="11:11" x14ac:dyDescent="0.2">
      <c r="K114" s="8"/>
    </row>
    <row r="115" spans="11:11" x14ac:dyDescent="0.2">
      <c r="K115" s="8"/>
    </row>
    <row r="116" spans="11:11" x14ac:dyDescent="0.2">
      <c r="K116" s="8"/>
    </row>
    <row r="117" spans="11:11" x14ac:dyDescent="0.2">
      <c r="K117" s="8"/>
    </row>
    <row r="118" spans="11:11" x14ac:dyDescent="0.2">
      <c r="K118" s="8"/>
    </row>
    <row r="119" spans="11:11" x14ac:dyDescent="0.2">
      <c r="K119" s="8"/>
    </row>
    <row r="120" spans="11:11" x14ac:dyDescent="0.2">
      <c r="K120" s="8"/>
    </row>
    <row r="121" spans="11:11" x14ac:dyDescent="0.2">
      <c r="K121" s="8"/>
    </row>
    <row r="122" spans="11:11" x14ac:dyDescent="0.2">
      <c r="K122" s="8"/>
    </row>
    <row r="123" spans="11:11" x14ac:dyDescent="0.2">
      <c r="K123" s="8"/>
    </row>
    <row r="124" spans="11:11" x14ac:dyDescent="0.2">
      <c r="K124" s="8"/>
    </row>
    <row r="125" spans="11:11" x14ac:dyDescent="0.2">
      <c r="K125" s="8"/>
    </row>
    <row r="126" spans="11:11" x14ac:dyDescent="0.2">
      <c r="K126" s="8"/>
    </row>
    <row r="127" spans="11:11" x14ac:dyDescent="0.2">
      <c r="K127" s="8"/>
    </row>
    <row r="128" spans="11:11" x14ac:dyDescent="0.2">
      <c r="K128" s="8"/>
    </row>
    <row r="129" spans="11:11" x14ac:dyDescent="0.2">
      <c r="K129" s="8"/>
    </row>
    <row r="130" spans="11:11" x14ac:dyDescent="0.2">
      <c r="K130" s="8"/>
    </row>
    <row r="131" spans="11:11" x14ac:dyDescent="0.2">
      <c r="K131" s="8"/>
    </row>
    <row r="132" spans="11:11" x14ac:dyDescent="0.2">
      <c r="K132" s="8"/>
    </row>
    <row r="133" spans="11:11" x14ac:dyDescent="0.2">
      <c r="K133" s="8"/>
    </row>
    <row r="134" spans="11:11" x14ac:dyDescent="0.2">
      <c r="K134" s="8"/>
    </row>
    <row r="135" spans="11:11" x14ac:dyDescent="0.2">
      <c r="K135" s="8"/>
    </row>
    <row r="136" spans="11:11" x14ac:dyDescent="0.2">
      <c r="K136" s="8"/>
    </row>
    <row r="137" spans="11:11" x14ac:dyDescent="0.2">
      <c r="K137" s="8"/>
    </row>
    <row r="138" spans="11:11" x14ac:dyDescent="0.2">
      <c r="K138" s="8"/>
    </row>
    <row r="139" spans="11:11" x14ac:dyDescent="0.2">
      <c r="K139" s="8"/>
    </row>
    <row r="140" spans="11:11" x14ac:dyDescent="0.2">
      <c r="K140" s="8"/>
    </row>
    <row r="141" spans="11:11" x14ac:dyDescent="0.2">
      <c r="K141" s="8"/>
    </row>
    <row r="142" spans="11:11" x14ac:dyDescent="0.2">
      <c r="K142" s="8"/>
    </row>
    <row r="143" spans="11:11" x14ac:dyDescent="0.2">
      <c r="K143" s="8"/>
    </row>
    <row r="144" spans="11:11" x14ac:dyDescent="0.2">
      <c r="K144" s="8"/>
    </row>
    <row r="145" spans="11:11" x14ac:dyDescent="0.2">
      <c r="K145" s="8"/>
    </row>
    <row r="146" spans="11:11" x14ac:dyDescent="0.2">
      <c r="K146" s="8"/>
    </row>
    <row r="147" spans="11:11" x14ac:dyDescent="0.2">
      <c r="K147" s="8"/>
    </row>
    <row r="148" spans="11:11" x14ac:dyDescent="0.2">
      <c r="K148" s="8"/>
    </row>
    <row r="149" spans="11:11" x14ac:dyDescent="0.2">
      <c r="K149" s="8"/>
    </row>
    <row r="150" spans="11:11" x14ac:dyDescent="0.2">
      <c r="K150" s="8"/>
    </row>
    <row r="151" spans="11:11" x14ac:dyDescent="0.2">
      <c r="K151" s="8"/>
    </row>
    <row r="152" spans="11:11" x14ac:dyDescent="0.2">
      <c r="K152" s="8"/>
    </row>
    <row r="153" spans="11:11" x14ac:dyDescent="0.2">
      <c r="K153" s="8"/>
    </row>
    <row r="154" spans="11:11" x14ac:dyDescent="0.2">
      <c r="K154" s="8"/>
    </row>
    <row r="155" spans="11:11" x14ac:dyDescent="0.2">
      <c r="K155" s="8"/>
    </row>
    <row r="156" spans="11:11" x14ac:dyDescent="0.2">
      <c r="K156" s="8"/>
    </row>
    <row r="157" spans="11:11" x14ac:dyDescent="0.2">
      <c r="K157" s="8"/>
    </row>
    <row r="158" spans="11:11" x14ac:dyDescent="0.2">
      <c r="K158" s="8"/>
    </row>
    <row r="159" spans="11:11" x14ac:dyDescent="0.2">
      <c r="K159" s="8"/>
    </row>
    <row r="160" spans="11:11" x14ac:dyDescent="0.2">
      <c r="K160" s="8"/>
    </row>
    <row r="161" spans="11:11" x14ac:dyDescent="0.2">
      <c r="K161" s="8"/>
    </row>
    <row r="162" spans="11:11" x14ac:dyDescent="0.2">
      <c r="K162" s="8"/>
    </row>
    <row r="163" spans="11:11" x14ac:dyDescent="0.2">
      <c r="K163" s="8"/>
    </row>
    <row r="164" spans="11:11" x14ac:dyDescent="0.2">
      <c r="K164" s="8"/>
    </row>
    <row r="165" spans="11:11" x14ac:dyDescent="0.2">
      <c r="K165" s="8"/>
    </row>
    <row r="166" spans="11:11" x14ac:dyDescent="0.2">
      <c r="K166" s="8"/>
    </row>
    <row r="167" spans="11:11" x14ac:dyDescent="0.2">
      <c r="K167" s="8"/>
    </row>
    <row r="168" spans="11:11" x14ac:dyDescent="0.2">
      <c r="K168" s="8"/>
    </row>
    <row r="169" spans="11:11" x14ac:dyDescent="0.2">
      <c r="K169" s="8"/>
    </row>
    <row r="170" spans="11:11" x14ac:dyDescent="0.2">
      <c r="K170" s="8"/>
    </row>
    <row r="171" spans="11:11" x14ac:dyDescent="0.2">
      <c r="K171" s="8"/>
    </row>
    <row r="172" spans="11:11" x14ac:dyDescent="0.2">
      <c r="K172" s="8"/>
    </row>
    <row r="173" spans="11:11" x14ac:dyDescent="0.2">
      <c r="K173" s="8"/>
    </row>
    <row r="174" spans="11:11" x14ac:dyDescent="0.2">
      <c r="K174" s="8"/>
    </row>
    <row r="175" spans="11:11" x14ac:dyDescent="0.2">
      <c r="K175" s="8"/>
    </row>
    <row r="176" spans="11:11" x14ac:dyDescent="0.2">
      <c r="K176" s="8"/>
    </row>
    <row r="177" spans="11:11" x14ac:dyDescent="0.2">
      <c r="K177" s="8"/>
    </row>
    <row r="178" spans="11:11" x14ac:dyDescent="0.2">
      <c r="K178" s="8"/>
    </row>
    <row r="179" spans="11:11" x14ac:dyDescent="0.2">
      <c r="K179" s="8"/>
    </row>
    <row r="180" spans="11:11" x14ac:dyDescent="0.2">
      <c r="K180" s="8"/>
    </row>
    <row r="181" spans="11:11" x14ac:dyDescent="0.2">
      <c r="K181" s="8"/>
    </row>
    <row r="182" spans="11:11" x14ac:dyDescent="0.2">
      <c r="K182" s="8"/>
    </row>
    <row r="183" spans="11:11" x14ac:dyDescent="0.2">
      <c r="K183" s="8"/>
    </row>
    <row r="184" spans="11:11" x14ac:dyDescent="0.2">
      <c r="K184" s="8"/>
    </row>
    <row r="185" spans="11:11" x14ac:dyDescent="0.2">
      <c r="K185" s="8"/>
    </row>
    <row r="186" spans="11:11" x14ac:dyDescent="0.2">
      <c r="K186" s="8"/>
    </row>
    <row r="187" spans="11:11" x14ac:dyDescent="0.2">
      <c r="K187" s="8"/>
    </row>
    <row r="188" spans="11:11" x14ac:dyDescent="0.2">
      <c r="K188" s="8"/>
    </row>
    <row r="189" spans="11:11" x14ac:dyDescent="0.2">
      <c r="K189" s="8"/>
    </row>
    <row r="190" spans="11:11" x14ac:dyDescent="0.2">
      <c r="K190" s="8"/>
    </row>
    <row r="191" spans="11:11" x14ac:dyDescent="0.2">
      <c r="K191" s="8"/>
    </row>
    <row r="192" spans="11:11" x14ac:dyDescent="0.2">
      <c r="K192" s="8"/>
    </row>
    <row r="193" spans="11:11" x14ac:dyDescent="0.2">
      <c r="K193" s="8"/>
    </row>
    <row r="194" spans="11:11" x14ac:dyDescent="0.2">
      <c r="K194" s="8"/>
    </row>
    <row r="195" spans="11:11" x14ac:dyDescent="0.2">
      <c r="K195" s="8"/>
    </row>
    <row r="196" spans="11:11" x14ac:dyDescent="0.2">
      <c r="K196" s="8"/>
    </row>
    <row r="197" spans="11:11" x14ac:dyDescent="0.2">
      <c r="K197" s="8"/>
    </row>
    <row r="198" spans="11:11" x14ac:dyDescent="0.2">
      <c r="K198" s="8"/>
    </row>
    <row r="199" spans="11:11" x14ac:dyDescent="0.2">
      <c r="K199" s="8"/>
    </row>
    <row r="200" spans="11:11" x14ac:dyDescent="0.2">
      <c r="K200" s="8"/>
    </row>
    <row r="201" spans="11:11" x14ac:dyDescent="0.2">
      <c r="K201" s="8"/>
    </row>
    <row r="202" spans="11:11" x14ac:dyDescent="0.2">
      <c r="K202" s="8"/>
    </row>
    <row r="203" spans="11:11" x14ac:dyDescent="0.2">
      <c r="K203" s="8"/>
    </row>
    <row r="204" spans="11:11" x14ac:dyDescent="0.2">
      <c r="K204" s="8"/>
    </row>
    <row r="205" spans="11:11" x14ac:dyDescent="0.2">
      <c r="K205" s="8"/>
    </row>
    <row r="206" spans="11:11" x14ac:dyDescent="0.2">
      <c r="K206" s="8"/>
    </row>
    <row r="207" spans="11:11" x14ac:dyDescent="0.2">
      <c r="K207" s="8"/>
    </row>
    <row r="208" spans="11:11" x14ac:dyDescent="0.2">
      <c r="K208" s="8"/>
    </row>
    <row r="209" spans="11:11" x14ac:dyDescent="0.2">
      <c r="K209" s="8"/>
    </row>
    <row r="210" spans="11:11" x14ac:dyDescent="0.2">
      <c r="K210" s="8"/>
    </row>
    <row r="211" spans="11:11" x14ac:dyDescent="0.2">
      <c r="K211" s="8"/>
    </row>
    <row r="212" spans="11:11" x14ac:dyDescent="0.2">
      <c r="K212" s="8"/>
    </row>
    <row r="213" spans="11:11" x14ac:dyDescent="0.2">
      <c r="K213" s="8"/>
    </row>
    <row r="214" spans="11:11" x14ac:dyDescent="0.2">
      <c r="K214" s="8"/>
    </row>
    <row r="215" spans="11:11" x14ac:dyDescent="0.2">
      <c r="K215" s="8"/>
    </row>
    <row r="216" spans="11:11" x14ac:dyDescent="0.2">
      <c r="K216" s="8"/>
    </row>
    <row r="217" spans="11:11" x14ac:dyDescent="0.2">
      <c r="K217" s="8"/>
    </row>
    <row r="218" spans="11:11" x14ac:dyDescent="0.2">
      <c r="K218" s="8"/>
    </row>
    <row r="219" spans="11:11" x14ac:dyDescent="0.2">
      <c r="K219" s="8"/>
    </row>
    <row r="220" spans="11:11" x14ac:dyDescent="0.2">
      <c r="K220" s="8"/>
    </row>
    <row r="221" spans="11:11" x14ac:dyDescent="0.2">
      <c r="K221" s="8"/>
    </row>
    <row r="222" spans="11:11" x14ac:dyDescent="0.2">
      <c r="K222" s="8"/>
    </row>
    <row r="223" spans="11:11" x14ac:dyDescent="0.2">
      <c r="K223" s="8"/>
    </row>
    <row r="224" spans="11:11" x14ac:dyDescent="0.2">
      <c r="K224" s="8"/>
    </row>
    <row r="225" spans="11:11" x14ac:dyDescent="0.2">
      <c r="K225" s="8"/>
    </row>
    <row r="226" spans="11:11" x14ac:dyDescent="0.2">
      <c r="K226" s="8"/>
    </row>
    <row r="227" spans="11:11" x14ac:dyDescent="0.2">
      <c r="K227" s="8"/>
    </row>
    <row r="228" spans="11:11" x14ac:dyDescent="0.2">
      <c r="K228" s="8"/>
    </row>
    <row r="229" spans="11:11" x14ac:dyDescent="0.2">
      <c r="K229" s="8"/>
    </row>
    <row r="230" spans="11:11" x14ac:dyDescent="0.2">
      <c r="K230" s="8"/>
    </row>
    <row r="231" spans="11:11" x14ac:dyDescent="0.2">
      <c r="K231" s="8"/>
    </row>
    <row r="232" spans="11:11" x14ac:dyDescent="0.2">
      <c r="K232" s="8"/>
    </row>
    <row r="233" spans="11:11" x14ac:dyDescent="0.2">
      <c r="K233" s="8"/>
    </row>
    <row r="234" spans="11:11" x14ac:dyDescent="0.2">
      <c r="K234" s="8"/>
    </row>
    <row r="235" spans="11:11" x14ac:dyDescent="0.2">
      <c r="K235" s="8"/>
    </row>
    <row r="236" spans="11:11" x14ac:dyDescent="0.2">
      <c r="K236" s="8"/>
    </row>
    <row r="237" spans="11:11" x14ac:dyDescent="0.2">
      <c r="K237" s="8"/>
    </row>
    <row r="238" spans="11:11" x14ac:dyDescent="0.2">
      <c r="K238" s="8"/>
    </row>
    <row r="239" spans="11:11" x14ac:dyDescent="0.2">
      <c r="K239" s="8"/>
    </row>
    <row r="240" spans="11:11" x14ac:dyDescent="0.2">
      <c r="K240" s="8"/>
    </row>
    <row r="241" spans="11:11" x14ac:dyDescent="0.2">
      <c r="K241" s="8"/>
    </row>
    <row r="242" spans="11:11" x14ac:dyDescent="0.2">
      <c r="K242" s="8"/>
    </row>
    <row r="243" spans="11:11" x14ac:dyDescent="0.2">
      <c r="K243" s="8"/>
    </row>
    <row r="244" spans="11:11" x14ac:dyDescent="0.2">
      <c r="K244" s="8"/>
    </row>
    <row r="245" spans="11:11" x14ac:dyDescent="0.2">
      <c r="K245" s="8"/>
    </row>
    <row r="246" spans="11:11" x14ac:dyDescent="0.2">
      <c r="K246" s="8"/>
    </row>
    <row r="247" spans="11:11" x14ac:dyDescent="0.2">
      <c r="K247" s="8"/>
    </row>
    <row r="248" spans="11:11" x14ac:dyDescent="0.2">
      <c r="K248" s="8"/>
    </row>
    <row r="249" spans="11:11" x14ac:dyDescent="0.2">
      <c r="K249" s="8"/>
    </row>
    <row r="250" spans="11:11" x14ac:dyDescent="0.2">
      <c r="K250" s="8"/>
    </row>
    <row r="251" spans="11:11" x14ac:dyDescent="0.2">
      <c r="K251" s="8"/>
    </row>
    <row r="252" spans="11:11" x14ac:dyDescent="0.2">
      <c r="K252" s="8"/>
    </row>
    <row r="253" spans="11:11" x14ac:dyDescent="0.2">
      <c r="K253" s="8"/>
    </row>
    <row r="254" spans="11:11" x14ac:dyDescent="0.2">
      <c r="K254" s="8"/>
    </row>
    <row r="255" spans="11:11" x14ac:dyDescent="0.2">
      <c r="K255" s="8"/>
    </row>
    <row r="256" spans="11:11" x14ac:dyDescent="0.2">
      <c r="K256" s="8"/>
    </row>
    <row r="257" spans="11:11" x14ac:dyDescent="0.2">
      <c r="K257" s="8"/>
    </row>
    <row r="258" spans="11:11" x14ac:dyDescent="0.2">
      <c r="K258" s="8"/>
    </row>
    <row r="259" spans="11:11" x14ac:dyDescent="0.2">
      <c r="K259" s="8"/>
    </row>
    <row r="260" spans="11:11" x14ac:dyDescent="0.2">
      <c r="K260" s="8"/>
    </row>
    <row r="261" spans="11:11" x14ac:dyDescent="0.2">
      <c r="K261" s="8"/>
    </row>
    <row r="262" spans="11:11" x14ac:dyDescent="0.2">
      <c r="K262" s="8"/>
    </row>
    <row r="263" spans="11:11" x14ac:dyDescent="0.2">
      <c r="K263" s="8"/>
    </row>
    <row r="264" spans="11:11" x14ac:dyDescent="0.2">
      <c r="K264" s="8"/>
    </row>
    <row r="265" spans="11:11" x14ac:dyDescent="0.2">
      <c r="K265" s="8"/>
    </row>
    <row r="266" spans="11:11" x14ac:dyDescent="0.2">
      <c r="K266" s="8"/>
    </row>
    <row r="267" spans="11:11" x14ac:dyDescent="0.2">
      <c r="K267" s="8"/>
    </row>
    <row r="268" spans="11:11" x14ac:dyDescent="0.2">
      <c r="K268" s="8"/>
    </row>
    <row r="269" spans="11:11" x14ac:dyDescent="0.2">
      <c r="K269" s="8"/>
    </row>
    <row r="270" spans="11:11" x14ac:dyDescent="0.2">
      <c r="K270" s="8"/>
    </row>
    <row r="271" spans="11:11" x14ac:dyDescent="0.2">
      <c r="K271" s="8"/>
    </row>
    <row r="272" spans="11:11" x14ac:dyDescent="0.2">
      <c r="K272" s="8"/>
    </row>
    <row r="273" spans="11:11" x14ac:dyDescent="0.2">
      <c r="K273" s="8"/>
    </row>
    <row r="274" spans="11:11" x14ac:dyDescent="0.2">
      <c r="K274" s="8"/>
    </row>
    <row r="275" spans="11:11" x14ac:dyDescent="0.2">
      <c r="K275" s="8"/>
    </row>
    <row r="276" spans="11:11" x14ac:dyDescent="0.2">
      <c r="K276" s="8"/>
    </row>
    <row r="277" spans="11:11" x14ac:dyDescent="0.2">
      <c r="K277" s="8"/>
    </row>
    <row r="278" spans="11:11" x14ac:dyDescent="0.2">
      <c r="K278" s="8"/>
    </row>
    <row r="279" spans="11:11" x14ac:dyDescent="0.2">
      <c r="K279" s="8"/>
    </row>
    <row r="280" spans="11:11" x14ac:dyDescent="0.2">
      <c r="K280" s="8"/>
    </row>
    <row r="281" spans="11:11" x14ac:dyDescent="0.2">
      <c r="K281" s="8"/>
    </row>
    <row r="282" spans="11:11" x14ac:dyDescent="0.2">
      <c r="K282" s="8"/>
    </row>
    <row r="283" spans="11:11" x14ac:dyDescent="0.2">
      <c r="K283" s="8"/>
    </row>
    <row r="284" spans="11:11" x14ac:dyDescent="0.2">
      <c r="K284" s="8"/>
    </row>
    <row r="285" spans="11:11" x14ac:dyDescent="0.2">
      <c r="K285" s="8"/>
    </row>
    <row r="286" spans="11:11" x14ac:dyDescent="0.2">
      <c r="K286" s="8"/>
    </row>
    <row r="287" spans="11:11" x14ac:dyDescent="0.2">
      <c r="K287" s="8"/>
    </row>
    <row r="288" spans="11:11" x14ac:dyDescent="0.2">
      <c r="K288" s="8"/>
    </row>
    <row r="289" spans="11:11" x14ac:dyDescent="0.2">
      <c r="K289" s="8"/>
    </row>
    <row r="290" spans="11:11" x14ac:dyDescent="0.2">
      <c r="K290" s="8"/>
    </row>
    <row r="291" spans="11:11" x14ac:dyDescent="0.2">
      <c r="K291" s="8"/>
    </row>
    <row r="292" spans="11:11" x14ac:dyDescent="0.2">
      <c r="K292" s="8"/>
    </row>
    <row r="293" spans="11:11" x14ac:dyDescent="0.2">
      <c r="K293" s="8"/>
    </row>
    <row r="294" spans="11:11" x14ac:dyDescent="0.2">
      <c r="K294" s="8"/>
    </row>
    <row r="295" spans="11:11" x14ac:dyDescent="0.2">
      <c r="K295" s="8"/>
    </row>
    <row r="296" spans="11:11" x14ac:dyDescent="0.2">
      <c r="K296" s="8"/>
    </row>
    <row r="297" spans="11:11" x14ac:dyDescent="0.2">
      <c r="K297" s="8"/>
    </row>
    <row r="298" spans="11:11" x14ac:dyDescent="0.2">
      <c r="K298" s="8"/>
    </row>
    <row r="299" spans="11:11" x14ac:dyDescent="0.2">
      <c r="K299" s="8"/>
    </row>
    <row r="300" spans="11:11" x14ac:dyDescent="0.2">
      <c r="K300" s="8"/>
    </row>
    <row r="301" spans="11:11" x14ac:dyDescent="0.2">
      <c r="K301" s="8"/>
    </row>
    <row r="302" spans="11:11" x14ac:dyDescent="0.2">
      <c r="K302" s="8"/>
    </row>
    <row r="303" spans="11:11" x14ac:dyDescent="0.2">
      <c r="K303" s="8"/>
    </row>
    <row r="304" spans="11:11" x14ac:dyDescent="0.2">
      <c r="K304" s="8"/>
    </row>
    <row r="305" spans="11:11" x14ac:dyDescent="0.2">
      <c r="K305" s="8"/>
    </row>
    <row r="306" spans="11:11" x14ac:dyDescent="0.2">
      <c r="K306" s="8"/>
    </row>
    <row r="307" spans="11:11" x14ac:dyDescent="0.2">
      <c r="K307" s="8"/>
    </row>
    <row r="308" spans="11:11" x14ac:dyDescent="0.2">
      <c r="K308" s="8"/>
    </row>
    <row r="309" spans="11:11" x14ac:dyDescent="0.2">
      <c r="K309" s="8"/>
    </row>
    <row r="310" spans="11:11" x14ac:dyDescent="0.2">
      <c r="K310" s="8"/>
    </row>
    <row r="311" spans="11:11" x14ac:dyDescent="0.2">
      <c r="K311" s="8"/>
    </row>
    <row r="312" spans="11:11" x14ac:dyDescent="0.2">
      <c r="K312" s="8"/>
    </row>
    <row r="313" spans="11:11" x14ac:dyDescent="0.2">
      <c r="K313" s="8"/>
    </row>
    <row r="314" spans="11:11" x14ac:dyDescent="0.2">
      <c r="K314" s="8"/>
    </row>
    <row r="315" spans="11:11" x14ac:dyDescent="0.2">
      <c r="K315" s="8"/>
    </row>
    <row r="316" spans="11:11" x14ac:dyDescent="0.2">
      <c r="K316" s="8"/>
    </row>
    <row r="317" spans="11:11" x14ac:dyDescent="0.2">
      <c r="K317" s="8"/>
    </row>
    <row r="318" spans="11:11" x14ac:dyDescent="0.2">
      <c r="K318" s="8"/>
    </row>
    <row r="319" spans="11:11" x14ac:dyDescent="0.2">
      <c r="K319" s="8"/>
    </row>
    <row r="320" spans="11:11" x14ac:dyDescent="0.2">
      <c r="K320" s="8"/>
    </row>
    <row r="321" spans="11:11" x14ac:dyDescent="0.2">
      <c r="K321" s="8"/>
    </row>
    <row r="322" spans="11:11" x14ac:dyDescent="0.2">
      <c r="K322" s="8"/>
    </row>
    <row r="323" spans="11:11" x14ac:dyDescent="0.2">
      <c r="K323" s="8"/>
    </row>
    <row r="324" spans="11:11" x14ac:dyDescent="0.2">
      <c r="K324" s="8"/>
    </row>
    <row r="325" spans="11:11" x14ac:dyDescent="0.2">
      <c r="K325" s="8"/>
    </row>
    <row r="326" spans="11:11" x14ac:dyDescent="0.2">
      <c r="K326" s="8"/>
    </row>
    <row r="327" spans="11:11" x14ac:dyDescent="0.2">
      <c r="K327" s="8"/>
    </row>
    <row r="328" spans="11:11" x14ac:dyDescent="0.2">
      <c r="K328" s="8"/>
    </row>
    <row r="329" spans="11:11" x14ac:dyDescent="0.2">
      <c r="K329" s="8"/>
    </row>
    <row r="330" spans="11:11" x14ac:dyDescent="0.2">
      <c r="K330" s="8"/>
    </row>
    <row r="331" spans="11:11" x14ac:dyDescent="0.2">
      <c r="K331" s="8"/>
    </row>
    <row r="332" spans="11:11" x14ac:dyDescent="0.2">
      <c r="K332" s="8"/>
    </row>
    <row r="333" spans="11:11" x14ac:dyDescent="0.2">
      <c r="K333" s="8"/>
    </row>
    <row r="334" spans="11:11" x14ac:dyDescent="0.2">
      <c r="K334" s="8"/>
    </row>
    <row r="335" spans="11:11" x14ac:dyDescent="0.2">
      <c r="K335" s="8"/>
    </row>
    <row r="336" spans="11:11" x14ac:dyDescent="0.2">
      <c r="K336" s="8"/>
    </row>
    <row r="337" spans="11:11" x14ac:dyDescent="0.2">
      <c r="K337" s="8"/>
    </row>
    <row r="338" spans="11:11" x14ac:dyDescent="0.2">
      <c r="K338" s="8"/>
    </row>
    <row r="339" spans="11:11" x14ac:dyDescent="0.2">
      <c r="K339" s="8"/>
    </row>
    <row r="340" spans="11:11" x14ac:dyDescent="0.2">
      <c r="K340" s="8"/>
    </row>
    <row r="341" spans="11:11" x14ac:dyDescent="0.2">
      <c r="K341" s="8"/>
    </row>
    <row r="342" spans="11:11" x14ac:dyDescent="0.2">
      <c r="K342" s="8"/>
    </row>
    <row r="343" spans="11:11" x14ac:dyDescent="0.2">
      <c r="K343" s="8"/>
    </row>
    <row r="344" spans="11:11" x14ac:dyDescent="0.2">
      <c r="K344" s="8"/>
    </row>
    <row r="345" spans="11:11" x14ac:dyDescent="0.2">
      <c r="K345" s="8"/>
    </row>
    <row r="346" spans="11:11" x14ac:dyDescent="0.2">
      <c r="K346" s="8"/>
    </row>
    <row r="347" spans="11:11" x14ac:dyDescent="0.2">
      <c r="K347" s="8"/>
    </row>
    <row r="348" spans="11:11" x14ac:dyDescent="0.2">
      <c r="K348" s="8"/>
    </row>
    <row r="349" spans="11:11" x14ac:dyDescent="0.2">
      <c r="K349" s="8"/>
    </row>
    <row r="350" spans="11:11" x14ac:dyDescent="0.2">
      <c r="K350" s="8"/>
    </row>
    <row r="351" spans="11:11" x14ac:dyDescent="0.2">
      <c r="K351" s="8"/>
    </row>
    <row r="352" spans="11:11" x14ac:dyDescent="0.2">
      <c r="K352" s="8"/>
    </row>
    <row r="353" spans="11:11" x14ac:dyDescent="0.2">
      <c r="K353" s="8"/>
    </row>
    <row r="354" spans="11:11" x14ac:dyDescent="0.2">
      <c r="K354" s="8"/>
    </row>
    <row r="355" spans="11:11" x14ac:dyDescent="0.2">
      <c r="K355" s="8"/>
    </row>
    <row r="356" spans="11:11" x14ac:dyDescent="0.2">
      <c r="K356" s="8"/>
    </row>
    <row r="357" spans="11:11" x14ac:dyDescent="0.2">
      <c r="K357" s="8"/>
    </row>
    <row r="358" spans="11:11" x14ac:dyDescent="0.2">
      <c r="K358" s="8"/>
    </row>
    <row r="359" spans="11:11" x14ac:dyDescent="0.2">
      <c r="K359" s="8"/>
    </row>
    <row r="360" spans="11:11" x14ac:dyDescent="0.2">
      <c r="K360" s="8"/>
    </row>
    <row r="361" spans="11:11" x14ac:dyDescent="0.2">
      <c r="K361" s="8"/>
    </row>
    <row r="362" spans="11:11" x14ac:dyDescent="0.2">
      <c r="K362" s="8"/>
    </row>
    <row r="363" spans="11:11" x14ac:dyDescent="0.2">
      <c r="K363" s="8"/>
    </row>
    <row r="364" spans="11:11" x14ac:dyDescent="0.2">
      <c r="K364" s="8"/>
    </row>
    <row r="365" spans="11:11" x14ac:dyDescent="0.2">
      <c r="K365" s="8"/>
    </row>
    <row r="366" spans="11:11" x14ac:dyDescent="0.2">
      <c r="K366" s="8"/>
    </row>
    <row r="367" spans="11:11" x14ac:dyDescent="0.2">
      <c r="K367" s="8"/>
    </row>
    <row r="368" spans="11:11" x14ac:dyDescent="0.2">
      <c r="K368" s="8"/>
    </row>
    <row r="369" spans="11:11" x14ac:dyDescent="0.2">
      <c r="K369" s="8"/>
    </row>
    <row r="370" spans="11:11" x14ac:dyDescent="0.2">
      <c r="K370" s="8"/>
    </row>
    <row r="371" spans="11:11" x14ac:dyDescent="0.2">
      <c r="K371" s="8"/>
    </row>
    <row r="372" spans="11:11" x14ac:dyDescent="0.2">
      <c r="K372" s="8"/>
    </row>
    <row r="373" spans="11:11" x14ac:dyDescent="0.2">
      <c r="K373" s="8"/>
    </row>
    <row r="374" spans="11:11" x14ac:dyDescent="0.2">
      <c r="K374" s="8"/>
    </row>
    <row r="375" spans="11:11" x14ac:dyDescent="0.2">
      <c r="K375" s="8"/>
    </row>
    <row r="376" spans="11:11" x14ac:dyDescent="0.2">
      <c r="K376" s="8"/>
    </row>
    <row r="377" spans="11:11" x14ac:dyDescent="0.2">
      <c r="K377" s="8"/>
    </row>
    <row r="378" spans="11:11" x14ac:dyDescent="0.2">
      <c r="K378" s="8"/>
    </row>
    <row r="379" spans="11:11" x14ac:dyDescent="0.2">
      <c r="K379" s="8"/>
    </row>
    <row r="380" spans="11:11" x14ac:dyDescent="0.2">
      <c r="K380" s="8"/>
    </row>
    <row r="381" spans="11:11" x14ac:dyDescent="0.2">
      <c r="K381" s="8"/>
    </row>
    <row r="382" spans="11:11" x14ac:dyDescent="0.2">
      <c r="K382" s="8"/>
    </row>
    <row r="383" spans="11:11" x14ac:dyDescent="0.2">
      <c r="K383" s="8"/>
    </row>
    <row r="384" spans="11:11" x14ac:dyDescent="0.2">
      <c r="K384" s="8"/>
    </row>
    <row r="385" spans="11:11" x14ac:dyDescent="0.2">
      <c r="K385" s="8"/>
    </row>
    <row r="386" spans="11:11" x14ac:dyDescent="0.2">
      <c r="K386" s="8"/>
    </row>
    <row r="387" spans="11:11" x14ac:dyDescent="0.2">
      <c r="K387" s="8"/>
    </row>
    <row r="388" spans="11:11" x14ac:dyDescent="0.2">
      <c r="K388" s="8"/>
    </row>
    <row r="389" spans="11:11" x14ac:dyDescent="0.2">
      <c r="K389" s="8"/>
    </row>
    <row r="390" spans="11:11" x14ac:dyDescent="0.2">
      <c r="K390" s="8"/>
    </row>
    <row r="391" spans="11:11" x14ac:dyDescent="0.2">
      <c r="K391" s="8"/>
    </row>
    <row r="392" spans="11:11" x14ac:dyDescent="0.2">
      <c r="K392" s="8"/>
    </row>
    <row r="393" spans="11:11" x14ac:dyDescent="0.2">
      <c r="K393" s="8"/>
    </row>
    <row r="394" spans="11:11" x14ac:dyDescent="0.2">
      <c r="K394" s="8"/>
    </row>
    <row r="395" spans="11:11" x14ac:dyDescent="0.2">
      <c r="K395" s="8"/>
    </row>
    <row r="396" spans="11:11" x14ac:dyDescent="0.2">
      <c r="K396" s="8"/>
    </row>
    <row r="397" spans="11:11" x14ac:dyDescent="0.2">
      <c r="K397" s="8"/>
    </row>
    <row r="398" spans="11:11" x14ac:dyDescent="0.2">
      <c r="K398" s="8"/>
    </row>
    <row r="399" spans="11:11" x14ac:dyDescent="0.2">
      <c r="K399" s="8"/>
    </row>
    <row r="400" spans="11:11" x14ac:dyDescent="0.2">
      <c r="K400" s="8"/>
    </row>
    <row r="401" spans="11:11" x14ac:dyDescent="0.2">
      <c r="K401" s="8"/>
    </row>
    <row r="402" spans="11:11" x14ac:dyDescent="0.2">
      <c r="K402" s="8"/>
    </row>
    <row r="403" spans="11:11" x14ac:dyDescent="0.2">
      <c r="K403" s="8"/>
    </row>
    <row r="404" spans="11:11" x14ac:dyDescent="0.2">
      <c r="K404" s="8"/>
    </row>
    <row r="405" spans="11:11" x14ac:dyDescent="0.2">
      <c r="K405" s="8"/>
    </row>
    <row r="406" spans="11:11" x14ac:dyDescent="0.2">
      <c r="K406" s="8"/>
    </row>
    <row r="407" spans="11:11" x14ac:dyDescent="0.2">
      <c r="K407" s="8"/>
    </row>
    <row r="408" spans="11:11" x14ac:dyDescent="0.2">
      <c r="K408" s="8"/>
    </row>
    <row r="409" spans="11:11" x14ac:dyDescent="0.2">
      <c r="K409" s="8"/>
    </row>
    <row r="410" spans="11:11" x14ac:dyDescent="0.2">
      <c r="K410" s="8"/>
    </row>
    <row r="411" spans="11:11" x14ac:dyDescent="0.2">
      <c r="K411" s="8"/>
    </row>
    <row r="412" spans="11:11" x14ac:dyDescent="0.2">
      <c r="K412" s="8"/>
    </row>
    <row r="413" spans="11:11" x14ac:dyDescent="0.2">
      <c r="K413" s="8"/>
    </row>
    <row r="414" spans="11:11" x14ac:dyDescent="0.2">
      <c r="K414" s="8"/>
    </row>
    <row r="415" spans="11:11" x14ac:dyDescent="0.2">
      <c r="K415" s="8"/>
    </row>
    <row r="416" spans="11:11" x14ac:dyDescent="0.2">
      <c r="K416" s="8"/>
    </row>
    <row r="417" spans="11:11" x14ac:dyDescent="0.2">
      <c r="K417" s="8"/>
    </row>
    <row r="418" spans="11:11" x14ac:dyDescent="0.2">
      <c r="K418" s="8"/>
    </row>
    <row r="419" spans="11:11" x14ac:dyDescent="0.2">
      <c r="K419" s="8"/>
    </row>
    <row r="420" spans="11:11" x14ac:dyDescent="0.2">
      <c r="K420" s="8"/>
    </row>
    <row r="421" spans="11:11" x14ac:dyDescent="0.2">
      <c r="K421" s="8"/>
    </row>
    <row r="422" spans="11:11" x14ac:dyDescent="0.2">
      <c r="K422" s="8"/>
    </row>
    <row r="423" spans="11:11" x14ac:dyDescent="0.2">
      <c r="K423" s="8"/>
    </row>
    <row r="424" spans="11:11" x14ac:dyDescent="0.2">
      <c r="K424" s="8"/>
    </row>
    <row r="425" spans="11:11" x14ac:dyDescent="0.2">
      <c r="K425" s="8"/>
    </row>
    <row r="426" spans="11:11" x14ac:dyDescent="0.2">
      <c r="K426" s="8"/>
    </row>
    <row r="427" spans="11:11" x14ac:dyDescent="0.2">
      <c r="K427" s="8"/>
    </row>
    <row r="428" spans="11:11" x14ac:dyDescent="0.2">
      <c r="K428" s="8"/>
    </row>
    <row r="429" spans="11:11" x14ac:dyDescent="0.2">
      <c r="K429" s="8"/>
    </row>
    <row r="430" spans="11:11" x14ac:dyDescent="0.2">
      <c r="K430" s="8"/>
    </row>
    <row r="431" spans="11:11" x14ac:dyDescent="0.2">
      <c r="K431" s="8"/>
    </row>
    <row r="432" spans="11:11" x14ac:dyDescent="0.2">
      <c r="K432" s="8"/>
    </row>
    <row r="433" spans="11:11" x14ac:dyDescent="0.2">
      <c r="K433" s="8"/>
    </row>
    <row r="434" spans="11:11" x14ac:dyDescent="0.2">
      <c r="K434" s="8"/>
    </row>
    <row r="435" spans="11:11" x14ac:dyDescent="0.2">
      <c r="K435" s="8"/>
    </row>
    <row r="436" spans="11:11" x14ac:dyDescent="0.2">
      <c r="K436" s="8"/>
    </row>
    <row r="437" spans="11:11" x14ac:dyDescent="0.2">
      <c r="K437" s="8"/>
    </row>
    <row r="438" spans="11:11" x14ac:dyDescent="0.2">
      <c r="K438" s="8"/>
    </row>
    <row r="439" spans="11:11" x14ac:dyDescent="0.2">
      <c r="K439" s="8"/>
    </row>
    <row r="440" spans="11:11" x14ac:dyDescent="0.2">
      <c r="K440" s="8"/>
    </row>
    <row r="441" spans="11:11" x14ac:dyDescent="0.2">
      <c r="K441" s="8"/>
    </row>
    <row r="442" spans="11:11" x14ac:dyDescent="0.2">
      <c r="K442" s="8"/>
    </row>
    <row r="443" spans="11:11" x14ac:dyDescent="0.2">
      <c r="K443" s="8"/>
    </row>
    <row r="444" spans="11:11" x14ac:dyDescent="0.2">
      <c r="K444" s="8"/>
    </row>
    <row r="445" spans="11:11" x14ac:dyDescent="0.2">
      <c r="K445" s="8"/>
    </row>
    <row r="446" spans="11:11" x14ac:dyDescent="0.2">
      <c r="K446" s="8"/>
    </row>
    <row r="447" spans="11:11" x14ac:dyDescent="0.2">
      <c r="K447" s="8"/>
    </row>
    <row r="448" spans="11:11" x14ac:dyDescent="0.2">
      <c r="K448" s="8"/>
    </row>
    <row r="449" spans="11:11" x14ac:dyDescent="0.2">
      <c r="K449" s="8"/>
    </row>
    <row r="450" spans="11:11" x14ac:dyDescent="0.2">
      <c r="K450" s="8"/>
    </row>
    <row r="451" spans="11:11" x14ac:dyDescent="0.2">
      <c r="K451" s="8"/>
    </row>
    <row r="452" spans="11:11" x14ac:dyDescent="0.2">
      <c r="K452" s="8"/>
    </row>
    <row r="453" spans="11:11" x14ac:dyDescent="0.2">
      <c r="K453" s="8"/>
    </row>
    <row r="454" spans="11:11" x14ac:dyDescent="0.2">
      <c r="K454" s="8"/>
    </row>
    <row r="455" spans="11:11" x14ac:dyDescent="0.2">
      <c r="K455" s="8"/>
    </row>
    <row r="456" spans="11:11" x14ac:dyDescent="0.2">
      <c r="K456" s="8"/>
    </row>
    <row r="457" spans="11:11" x14ac:dyDescent="0.2">
      <c r="K457" s="8"/>
    </row>
    <row r="458" spans="11:11" x14ac:dyDescent="0.2">
      <c r="K458" s="8"/>
    </row>
    <row r="459" spans="11:11" x14ac:dyDescent="0.2">
      <c r="K459" s="8"/>
    </row>
    <row r="460" spans="11:11" x14ac:dyDescent="0.2">
      <c r="K460" s="8"/>
    </row>
    <row r="461" spans="11:11" x14ac:dyDescent="0.2">
      <c r="K461" s="8"/>
    </row>
    <row r="462" spans="11:11" x14ac:dyDescent="0.2">
      <c r="K462" s="8"/>
    </row>
    <row r="463" spans="11:11" x14ac:dyDescent="0.2">
      <c r="K463" s="8"/>
    </row>
    <row r="464" spans="11:11" x14ac:dyDescent="0.2">
      <c r="K464" s="8"/>
    </row>
    <row r="465" spans="11:11" x14ac:dyDescent="0.2">
      <c r="K465" s="8"/>
    </row>
    <row r="466" spans="11:11" x14ac:dyDescent="0.2">
      <c r="K466" s="8"/>
    </row>
    <row r="467" spans="11:11" x14ac:dyDescent="0.2">
      <c r="K467" s="8"/>
    </row>
    <row r="468" spans="11:11" x14ac:dyDescent="0.2">
      <c r="K468" s="8"/>
    </row>
    <row r="469" spans="11:11" x14ac:dyDescent="0.2">
      <c r="K469" s="8"/>
    </row>
    <row r="470" spans="11:11" x14ac:dyDescent="0.2">
      <c r="K470" s="8"/>
    </row>
    <row r="471" spans="11:11" x14ac:dyDescent="0.2">
      <c r="K471" s="8"/>
    </row>
    <row r="472" spans="11:11" x14ac:dyDescent="0.2">
      <c r="K472" s="8"/>
    </row>
    <row r="473" spans="11:11" x14ac:dyDescent="0.2">
      <c r="K473" s="8"/>
    </row>
    <row r="474" spans="11:11" x14ac:dyDescent="0.2">
      <c r="K474" s="8"/>
    </row>
    <row r="475" spans="11:11" x14ac:dyDescent="0.2">
      <c r="K475" s="8"/>
    </row>
    <row r="476" spans="11:11" x14ac:dyDescent="0.2">
      <c r="K476" s="8"/>
    </row>
    <row r="477" spans="11:11" x14ac:dyDescent="0.2">
      <c r="K477" s="8"/>
    </row>
    <row r="478" spans="11:11" x14ac:dyDescent="0.2">
      <c r="K478" s="8"/>
    </row>
    <row r="479" spans="11:11" x14ac:dyDescent="0.2">
      <c r="K479" s="8"/>
    </row>
    <row r="480" spans="11:11" x14ac:dyDescent="0.2">
      <c r="K480" s="8"/>
    </row>
    <row r="481" spans="11:11" x14ac:dyDescent="0.2">
      <c r="K481" s="8"/>
    </row>
    <row r="482" spans="11:11" x14ac:dyDescent="0.2">
      <c r="K482" s="8"/>
    </row>
    <row r="483" spans="11:11" x14ac:dyDescent="0.2">
      <c r="K483" s="8"/>
    </row>
    <row r="484" spans="11:11" x14ac:dyDescent="0.2">
      <c r="K484" s="8"/>
    </row>
    <row r="485" spans="11:11" x14ac:dyDescent="0.2">
      <c r="K485" s="8"/>
    </row>
    <row r="486" spans="11:11" x14ac:dyDescent="0.2">
      <c r="K486" s="8"/>
    </row>
    <row r="487" spans="11:11" x14ac:dyDescent="0.2">
      <c r="K487" s="8"/>
    </row>
    <row r="488" spans="11:11" x14ac:dyDescent="0.2">
      <c r="K488" s="8"/>
    </row>
    <row r="489" spans="11:11" x14ac:dyDescent="0.2">
      <c r="K489" s="8"/>
    </row>
    <row r="490" spans="11:11" x14ac:dyDescent="0.2">
      <c r="K490" s="8"/>
    </row>
    <row r="491" spans="11:11" x14ac:dyDescent="0.2">
      <c r="K491" s="8"/>
    </row>
    <row r="492" spans="11:11" x14ac:dyDescent="0.2">
      <c r="K492" s="8"/>
    </row>
    <row r="493" spans="11:11" x14ac:dyDescent="0.2">
      <c r="K493" s="8"/>
    </row>
    <row r="494" spans="11:11" x14ac:dyDescent="0.2">
      <c r="K494" s="8"/>
    </row>
    <row r="495" spans="11:11" x14ac:dyDescent="0.2">
      <c r="K495" s="8"/>
    </row>
    <row r="496" spans="11:11" x14ac:dyDescent="0.2">
      <c r="K496" s="8"/>
    </row>
    <row r="497" spans="11:11" x14ac:dyDescent="0.2">
      <c r="K497" s="8"/>
    </row>
    <row r="498" spans="11:11" x14ac:dyDescent="0.2">
      <c r="K498" s="8"/>
    </row>
    <row r="499" spans="11:11" x14ac:dyDescent="0.2">
      <c r="K499" s="8"/>
    </row>
    <row r="500" spans="11:11" x14ac:dyDescent="0.2">
      <c r="K500" s="8"/>
    </row>
    <row r="501" spans="11:11" x14ac:dyDescent="0.2">
      <c r="K501" s="8"/>
    </row>
    <row r="502" spans="11:11" x14ac:dyDescent="0.2">
      <c r="K502" s="8"/>
    </row>
    <row r="503" spans="11:11" x14ac:dyDescent="0.2">
      <c r="K503" s="8"/>
    </row>
    <row r="504" spans="11:11" x14ac:dyDescent="0.2">
      <c r="K504" s="8"/>
    </row>
    <row r="505" spans="11:11" x14ac:dyDescent="0.2">
      <c r="K505" s="8"/>
    </row>
    <row r="506" spans="11:11" x14ac:dyDescent="0.2">
      <c r="K506" s="8"/>
    </row>
    <row r="507" spans="11:11" x14ac:dyDescent="0.2">
      <c r="K507" s="8"/>
    </row>
    <row r="508" spans="11:11" x14ac:dyDescent="0.2">
      <c r="K508" s="8"/>
    </row>
    <row r="509" spans="11:11" x14ac:dyDescent="0.2">
      <c r="K509" s="8"/>
    </row>
    <row r="510" spans="11:11" x14ac:dyDescent="0.2">
      <c r="K510" s="8"/>
    </row>
    <row r="511" spans="11:11" x14ac:dyDescent="0.2">
      <c r="K511" s="8"/>
    </row>
    <row r="512" spans="11:11" x14ac:dyDescent="0.2">
      <c r="K512" s="8"/>
    </row>
    <row r="513" spans="11:11" x14ac:dyDescent="0.2">
      <c r="K513" s="8"/>
    </row>
    <row r="514" spans="11:11" x14ac:dyDescent="0.2">
      <c r="K514" s="8"/>
    </row>
    <row r="515" spans="11:11" x14ac:dyDescent="0.2">
      <c r="K515" s="8"/>
    </row>
    <row r="516" spans="11:11" x14ac:dyDescent="0.2">
      <c r="K516" s="8"/>
    </row>
    <row r="517" spans="11:11" x14ac:dyDescent="0.2">
      <c r="K517" s="8"/>
    </row>
    <row r="518" spans="11:11" x14ac:dyDescent="0.2">
      <c r="K518" s="8"/>
    </row>
    <row r="519" spans="11:11" x14ac:dyDescent="0.2">
      <c r="K519" s="8"/>
    </row>
    <row r="520" spans="11:11" x14ac:dyDescent="0.2">
      <c r="K520" s="8"/>
    </row>
    <row r="521" spans="11:11" x14ac:dyDescent="0.2">
      <c r="K521" s="8"/>
    </row>
    <row r="522" spans="11:11" x14ac:dyDescent="0.2">
      <c r="K522" s="8"/>
    </row>
    <row r="523" spans="11:11" x14ac:dyDescent="0.2">
      <c r="K523" s="8"/>
    </row>
    <row r="524" spans="11:11" x14ac:dyDescent="0.2">
      <c r="K524" s="8"/>
    </row>
    <row r="525" spans="11:11" x14ac:dyDescent="0.2">
      <c r="K525" s="8"/>
    </row>
    <row r="526" spans="11:11" x14ac:dyDescent="0.2">
      <c r="K526" s="8"/>
    </row>
    <row r="527" spans="11:11" x14ac:dyDescent="0.2">
      <c r="K527" s="8"/>
    </row>
    <row r="528" spans="11:11" x14ac:dyDescent="0.2">
      <c r="K528" s="8"/>
    </row>
    <row r="529" spans="11:11" x14ac:dyDescent="0.2">
      <c r="K529" s="8"/>
    </row>
    <row r="530" spans="11:11" x14ac:dyDescent="0.2">
      <c r="K530" s="8"/>
    </row>
    <row r="531" spans="11:11" x14ac:dyDescent="0.2">
      <c r="K531" s="8"/>
    </row>
    <row r="532" spans="11:11" x14ac:dyDescent="0.2">
      <c r="K532" s="8"/>
    </row>
    <row r="533" spans="11:11" x14ac:dyDescent="0.2">
      <c r="K533" s="8"/>
    </row>
    <row r="534" spans="11:11" x14ac:dyDescent="0.2">
      <c r="K534" s="8"/>
    </row>
    <row r="535" spans="11:11" x14ac:dyDescent="0.2">
      <c r="K535" s="8"/>
    </row>
    <row r="536" spans="11:11" x14ac:dyDescent="0.2">
      <c r="K536" s="8"/>
    </row>
    <row r="537" spans="11:11" x14ac:dyDescent="0.2">
      <c r="K537" s="8"/>
    </row>
    <row r="538" spans="11:11" x14ac:dyDescent="0.2">
      <c r="K538" s="8"/>
    </row>
    <row r="539" spans="11:11" x14ac:dyDescent="0.2">
      <c r="K539" s="8"/>
    </row>
    <row r="540" spans="11:11" x14ac:dyDescent="0.2">
      <c r="K540" s="8"/>
    </row>
    <row r="541" spans="11:11" x14ac:dyDescent="0.2">
      <c r="K541" s="8"/>
    </row>
    <row r="542" spans="11:11" x14ac:dyDescent="0.2">
      <c r="K542" s="8"/>
    </row>
    <row r="543" spans="11:11" x14ac:dyDescent="0.2">
      <c r="K543" s="8"/>
    </row>
    <row r="544" spans="11:11" x14ac:dyDescent="0.2">
      <c r="K544" s="8"/>
    </row>
    <row r="545" spans="11:11" x14ac:dyDescent="0.2">
      <c r="K545" s="8"/>
    </row>
    <row r="546" spans="11:11" x14ac:dyDescent="0.2">
      <c r="K546" s="8"/>
    </row>
    <row r="547" spans="11:11" x14ac:dyDescent="0.2">
      <c r="K547" s="8"/>
    </row>
    <row r="548" spans="11:11" x14ac:dyDescent="0.2">
      <c r="K548" s="8"/>
    </row>
    <row r="549" spans="11:11" x14ac:dyDescent="0.2">
      <c r="K549" s="8"/>
    </row>
    <row r="550" spans="11:11" x14ac:dyDescent="0.2">
      <c r="K550" s="8"/>
    </row>
    <row r="551" spans="11:11" x14ac:dyDescent="0.2">
      <c r="K551" s="8"/>
    </row>
    <row r="552" spans="11:11" x14ac:dyDescent="0.2">
      <c r="K552" s="8"/>
    </row>
    <row r="553" spans="11:11" x14ac:dyDescent="0.2">
      <c r="K553" s="8"/>
    </row>
    <row r="554" spans="11:11" x14ac:dyDescent="0.2">
      <c r="K554" s="8"/>
    </row>
    <row r="555" spans="11:11" x14ac:dyDescent="0.2">
      <c r="K555" s="8"/>
    </row>
    <row r="556" spans="11:11" x14ac:dyDescent="0.2">
      <c r="K556" s="8"/>
    </row>
    <row r="557" spans="11:11" x14ac:dyDescent="0.2">
      <c r="K557" s="8"/>
    </row>
    <row r="558" spans="11:11" x14ac:dyDescent="0.2">
      <c r="K558" s="8"/>
    </row>
    <row r="559" spans="11:11" x14ac:dyDescent="0.2">
      <c r="K559" s="8"/>
    </row>
    <row r="560" spans="11:11" x14ac:dyDescent="0.2">
      <c r="K560" s="8"/>
    </row>
    <row r="561" spans="11:11" x14ac:dyDescent="0.2">
      <c r="K561" s="8"/>
    </row>
    <row r="562" spans="11:11" x14ac:dyDescent="0.2">
      <c r="K562" s="8"/>
    </row>
    <row r="563" spans="11:11" x14ac:dyDescent="0.2">
      <c r="K563" s="8"/>
    </row>
    <row r="564" spans="11:11" x14ac:dyDescent="0.2">
      <c r="K564" s="8"/>
    </row>
    <row r="565" spans="11:11" x14ac:dyDescent="0.2">
      <c r="K565" s="8"/>
    </row>
    <row r="566" spans="11:11" x14ac:dyDescent="0.2">
      <c r="K566" s="8"/>
    </row>
    <row r="567" spans="11:11" x14ac:dyDescent="0.2">
      <c r="K567" s="8"/>
    </row>
    <row r="568" spans="11:11" x14ac:dyDescent="0.2">
      <c r="K568" s="8"/>
    </row>
    <row r="569" spans="11:11" x14ac:dyDescent="0.2">
      <c r="K569" s="8"/>
    </row>
    <row r="570" spans="11:11" x14ac:dyDescent="0.2">
      <c r="K570" s="8"/>
    </row>
    <row r="571" spans="11:11" x14ac:dyDescent="0.2">
      <c r="K571" s="8"/>
    </row>
    <row r="572" spans="11:11" x14ac:dyDescent="0.2">
      <c r="K572" s="8"/>
    </row>
    <row r="573" spans="11:11" x14ac:dyDescent="0.2">
      <c r="K573" s="8"/>
    </row>
    <row r="574" spans="11:11" x14ac:dyDescent="0.2">
      <c r="K574" s="8"/>
    </row>
    <row r="575" spans="11:11" x14ac:dyDescent="0.2">
      <c r="K575" s="8"/>
    </row>
    <row r="576" spans="11:11" x14ac:dyDescent="0.2">
      <c r="K576" s="8"/>
    </row>
    <row r="577" spans="11:11" x14ac:dyDescent="0.2">
      <c r="K577" s="8"/>
    </row>
    <row r="578" spans="11:11" x14ac:dyDescent="0.2">
      <c r="K578" s="8"/>
    </row>
    <row r="579" spans="11:11" x14ac:dyDescent="0.2">
      <c r="K579" s="8"/>
    </row>
    <row r="580" spans="11:11" x14ac:dyDescent="0.2">
      <c r="K580" s="8"/>
    </row>
    <row r="581" spans="11:11" x14ac:dyDescent="0.2">
      <c r="K581" s="8"/>
    </row>
    <row r="582" spans="11:11" x14ac:dyDescent="0.2">
      <c r="K582" s="8"/>
    </row>
    <row r="583" spans="11:11" x14ac:dyDescent="0.2">
      <c r="K583" s="8"/>
    </row>
    <row r="584" spans="11:11" x14ac:dyDescent="0.2">
      <c r="K584" s="8"/>
    </row>
    <row r="585" spans="11:11" x14ac:dyDescent="0.2">
      <c r="K585" s="8"/>
    </row>
    <row r="586" spans="11:11" x14ac:dyDescent="0.2">
      <c r="K586" s="8"/>
    </row>
    <row r="587" spans="11:11" x14ac:dyDescent="0.2">
      <c r="K587" s="8"/>
    </row>
    <row r="588" spans="11:11" x14ac:dyDescent="0.2">
      <c r="K588" s="8"/>
    </row>
    <row r="589" spans="11:11" x14ac:dyDescent="0.2">
      <c r="K589" s="8"/>
    </row>
    <row r="590" spans="11:11" x14ac:dyDescent="0.2">
      <c r="K590" s="8"/>
    </row>
    <row r="591" spans="11:11" x14ac:dyDescent="0.2">
      <c r="K591" s="8"/>
    </row>
    <row r="592" spans="11:11" x14ac:dyDescent="0.2">
      <c r="K592" s="8"/>
    </row>
    <row r="593" spans="11:11" x14ac:dyDescent="0.2">
      <c r="K593" s="8"/>
    </row>
    <row r="594" spans="11:11" x14ac:dyDescent="0.2">
      <c r="K594" s="8"/>
    </row>
    <row r="595" spans="11:11" x14ac:dyDescent="0.2">
      <c r="K595" s="8"/>
    </row>
    <row r="596" spans="11:11" x14ac:dyDescent="0.2">
      <c r="K596" s="8"/>
    </row>
    <row r="597" spans="11:11" x14ac:dyDescent="0.2">
      <c r="K597" s="8"/>
    </row>
    <row r="598" spans="11:11" x14ac:dyDescent="0.2">
      <c r="K598" s="8"/>
    </row>
    <row r="599" spans="11:11" x14ac:dyDescent="0.2">
      <c r="K599" s="8"/>
    </row>
    <row r="600" spans="11:11" x14ac:dyDescent="0.2">
      <c r="K600" s="8"/>
    </row>
    <row r="601" spans="11:11" x14ac:dyDescent="0.2">
      <c r="K601" s="8"/>
    </row>
    <row r="602" spans="11:11" x14ac:dyDescent="0.2">
      <c r="K602" s="8"/>
    </row>
    <row r="603" spans="11:11" x14ac:dyDescent="0.2">
      <c r="K603" s="8"/>
    </row>
    <row r="604" spans="11:11" x14ac:dyDescent="0.2">
      <c r="K604" s="8"/>
    </row>
    <row r="605" spans="11:11" x14ac:dyDescent="0.2">
      <c r="K605" s="8"/>
    </row>
    <row r="606" spans="11:11" x14ac:dyDescent="0.2">
      <c r="K606" s="8"/>
    </row>
    <row r="607" spans="11:11" x14ac:dyDescent="0.2">
      <c r="K607" s="8"/>
    </row>
    <row r="608" spans="11:11" x14ac:dyDescent="0.2">
      <c r="K608" s="8"/>
    </row>
    <row r="609" spans="11:11" x14ac:dyDescent="0.2">
      <c r="K609" s="8"/>
    </row>
    <row r="610" spans="11:11" x14ac:dyDescent="0.2">
      <c r="K610" s="8"/>
    </row>
    <row r="611" spans="11:11" x14ac:dyDescent="0.2">
      <c r="K611" s="8"/>
    </row>
    <row r="612" spans="11:11" x14ac:dyDescent="0.2">
      <c r="K612" s="8"/>
    </row>
    <row r="613" spans="11:11" x14ac:dyDescent="0.2">
      <c r="K613" s="8"/>
    </row>
    <row r="614" spans="11:11" x14ac:dyDescent="0.2">
      <c r="K614" s="8"/>
    </row>
    <row r="615" spans="11:11" x14ac:dyDescent="0.2">
      <c r="K615" s="8"/>
    </row>
    <row r="616" spans="11:11" x14ac:dyDescent="0.2">
      <c r="K616" s="8"/>
    </row>
    <row r="617" spans="11:11" x14ac:dyDescent="0.2">
      <c r="K617" s="8"/>
    </row>
  </sheetData>
  <sheetProtection password="DA23" sheet="1" objects="1" scenarios="1" selectLockedCells="1"/>
  <mergeCells count="5">
    <mergeCell ref="A1:C1"/>
    <mergeCell ref="F2:H2"/>
    <mergeCell ref="C2:C3"/>
    <mergeCell ref="A2:A3"/>
    <mergeCell ref="D2:D3"/>
  </mergeCells>
  <phoneticPr fontId="0" type="noConversion"/>
  <conditionalFormatting sqref="A32">
    <cfRule type="cellIs" dxfId="3" priority="1" stopIfTrue="1" operator="equal">
      <formula>$C$33</formula>
    </cfRule>
  </conditionalFormatting>
  <conditionalFormatting sqref="B32">
    <cfRule type="cellIs" dxfId="2" priority="2" stopIfTrue="1" operator="equal">
      <formula>$D$33</formula>
    </cfRule>
  </conditionalFormatting>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H35:J35">
      <formula1>0</formula1>
      <formula2>24</formula2>
    </dataValidation>
    <dataValidation allowBlank="1" showInputMessage="1" showErrorMessage="1" promptTitle="Saisir" prompt="le nombre de leçons!_x000a_Ecrire les fractions de leçons sous forme décimale (par ex. une demi-leçon = 0.5)." sqref="E4:E34"/>
    <dataValidation type="decimal" allowBlank="1" showInputMessage="1" showErrorMessage="1" errorTitle="ACHTUNG" error="Dezimalen nicht mit Komma, sondern Punkt!" promptTitle="Saisir" prompt="le nombre d’heures. Ecrire les fractions d’heures sous forme décimale (par ex. 30 mn = 0.5, 45 mn = 0.75)." sqref="G4:J34">
      <formula1>0</formula1>
      <formula2>24</formula2>
    </dataValidation>
  </dataValidations>
  <pageMargins left="0.35433070866141736" right="0.43307086614173229" top="0.23622047244094491" bottom="0.39370078740157483" header="0.19685039370078741" footer="0.35433070866141736"/>
  <pageSetup paperSize="9" scale="67" fitToHeight="3" orientation="portrait" horizontalDpi="360" verticalDpi="300" r:id="rId1"/>
  <headerFooter alignWithMargins="0">
    <oddFooter>&amp;L&amp;8#527411v2A&amp;Rdécembre 2010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17"/>
  <sheetViews>
    <sheetView showGridLines="0" zoomScale="75" zoomScaleNormal="100" workbookViewId="0">
      <pane ySplit="3" topLeftCell="A4" activePane="bottomLeft" state="frozen"/>
      <selection activeCell="G2" sqref="G2:H2"/>
      <selection pane="bottomLeft"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11.7109375" style="16" customWidth="1"/>
    <col min="6" max="7" width="15" style="17" customWidth="1"/>
    <col min="8" max="10" width="14.5703125" style="17" customWidth="1"/>
    <col min="11" max="11" width="2.7109375" style="17" customWidth="1"/>
    <col min="12" max="12" width="2.85546875" style="8" customWidth="1"/>
    <col min="13" max="16384" width="16.28515625" style="8"/>
  </cols>
  <sheetData>
    <row r="1" spans="1:51" ht="24" thickBot="1" x14ac:dyDescent="0.4">
      <c r="A1" s="216">
        <f>'table récapitulative'!G2+ IF('table récapitulative'!E3="keinSchaltjahr",28,29)</f>
        <v>44256</v>
      </c>
      <c r="B1" s="216"/>
      <c r="C1" s="216"/>
      <c r="D1" s="4"/>
      <c r="E1" s="62"/>
      <c r="F1" s="5"/>
      <c r="G1" s="5"/>
      <c r="H1" s="5"/>
      <c r="I1" s="5"/>
      <c r="J1" s="5"/>
      <c r="K1" s="6"/>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11" customFormat="1" ht="51.75" customHeight="1" x14ac:dyDescent="0.2">
      <c r="A2" s="222" t="s">
        <v>50</v>
      </c>
      <c r="B2" s="53"/>
      <c r="C2" s="220" t="s">
        <v>51</v>
      </c>
      <c r="D2" s="220" t="s">
        <v>102</v>
      </c>
      <c r="E2" s="36" t="s">
        <v>38</v>
      </c>
      <c r="F2" s="217" t="s">
        <v>57</v>
      </c>
      <c r="G2" s="218"/>
      <c r="H2" s="219"/>
      <c r="I2" s="25" t="s">
        <v>32</v>
      </c>
      <c r="J2" s="9" t="s">
        <v>59</v>
      </c>
      <c r="K2" s="10"/>
      <c r="L2" s="10"/>
    </row>
    <row r="3" spans="1:51" s="11" customFormat="1" ht="39" thickBot="1" x14ac:dyDescent="0.25">
      <c r="A3" s="224"/>
      <c r="B3" s="54"/>
      <c r="C3" s="221"/>
      <c r="D3" s="221"/>
      <c r="E3" s="70" t="s">
        <v>53</v>
      </c>
      <c r="F3" s="100" t="s">
        <v>54</v>
      </c>
      <c r="G3" s="101" t="s">
        <v>55</v>
      </c>
      <c r="H3" s="102" t="s">
        <v>56</v>
      </c>
      <c r="I3" s="26" t="s">
        <v>60</v>
      </c>
      <c r="J3" s="12" t="s">
        <v>60</v>
      </c>
    </row>
    <row r="4" spans="1:51" s="13" customFormat="1" ht="14.25" x14ac:dyDescent="0.2">
      <c r="A4" s="52">
        <f>A1</f>
        <v>44256</v>
      </c>
      <c r="B4" s="99">
        <f t="shared" ref="B4:B34" si="0">A4</f>
        <v>44256</v>
      </c>
      <c r="C4" s="42"/>
      <c r="D4" s="43"/>
      <c r="E4" s="48"/>
      <c r="F4" s="20">
        <f t="shared" ref="F4:F34" si="1">E4*0.75</f>
        <v>0</v>
      </c>
      <c r="G4" s="1"/>
      <c r="H4" s="1"/>
      <c r="I4" s="2"/>
      <c r="J4" s="3"/>
    </row>
    <row r="5" spans="1:51" s="13" customFormat="1" ht="14.25" x14ac:dyDescent="0.2">
      <c r="A5" s="52">
        <f t="shared" ref="A5:A34" si="2">A4+1</f>
        <v>44257</v>
      </c>
      <c r="B5" s="99">
        <f t="shared" si="0"/>
        <v>44257</v>
      </c>
      <c r="C5" s="42"/>
      <c r="D5" s="43"/>
      <c r="E5" s="48"/>
      <c r="F5" s="20">
        <f t="shared" si="1"/>
        <v>0</v>
      </c>
      <c r="G5" s="1"/>
      <c r="H5" s="1"/>
      <c r="I5" s="2"/>
      <c r="J5" s="3"/>
    </row>
    <row r="6" spans="1:51" s="13" customFormat="1" ht="14.25" x14ac:dyDescent="0.2">
      <c r="A6" s="52">
        <f t="shared" si="2"/>
        <v>44258</v>
      </c>
      <c r="B6" s="99">
        <f t="shared" si="0"/>
        <v>44258</v>
      </c>
      <c r="C6" s="42"/>
      <c r="D6" s="43"/>
      <c r="E6" s="48"/>
      <c r="F6" s="20">
        <f t="shared" si="1"/>
        <v>0</v>
      </c>
      <c r="G6" s="1"/>
      <c r="H6" s="1"/>
      <c r="I6" s="2"/>
      <c r="J6" s="3"/>
    </row>
    <row r="7" spans="1:51" s="13" customFormat="1" ht="14.25" x14ac:dyDescent="0.2">
      <c r="A7" s="52">
        <f t="shared" si="2"/>
        <v>44259</v>
      </c>
      <c r="B7" s="99">
        <f t="shared" si="0"/>
        <v>44259</v>
      </c>
      <c r="C7" s="42"/>
      <c r="D7" s="43"/>
      <c r="E7" s="48"/>
      <c r="F7" s="20">
        <f t="shared" si="1"/>
        <v>0</v>
      </c>
      <c r="G7" s="1"/>
      <c r="H7" s="1"/>
      <c r="I7" s="2"/>
      <c r="J7" s="3"/>
    </row>
    <row r="8" spans="1:51" s="13" customFormat="1" ht="14.25" x14ac:dyDescent="0.2">
      <c r="A8" s="52">
        <f t="shared" si="2"/>
        <v>44260</v>
      </c>
      <c r="B8" s="99">
        <f t="shared" si="0"/>
        <v>44260</v>
      </c>
      <c r="C8" s="42"/>
      <c r="D8" s="43"/>
      <c r="E8" s="48"/>
      <c r="F8" s="20">
        <f t="shared" si="1"/>
        <v>0</v>
      </c>
      <c r="G8" s="1"/>
      <c r="H8" s="1"/>
      <c r="I8" s="2"/>
      <c r="J8" s="3"/>
    </row>
    <row r="9" spans="1:51" s="13" customFormat="1" ht="14.25" x14ac:dyDescent="0.2">
      <c r="A9" s="52">
        <f t="shared" si="2"/>
        <v>44261</v>
      </c>
      <c r="B9" s="99">
        <f t="shared" si="0"/>
        <v>44261</v>
      </c>
      <c r="C9" s="42"/>
      <c r="D9" s="43"/>
      <c r="E9" s="48"/>
      <c r="F9" s="20">
        <f t="shared" si="1"/>
        <v>0</v>
      </c>
      <c r="G9" s="1"/>
      <c r="H9" s="1"/>
      <c r="I9" s="2"/>
      <c r="J9" s="3"/>
    </row>
    <row r="10" spans="1:51" s="13" customFormat="1" ht="14.25" x14ac:dyDescent="0.2">
      <c r="A10" s="52">
        <f t="shared" si="2"/>
        <v>44262</v>
      </c>
      <c r="B10" s="99">
        <f t="shared" si="0"/>
        <v>44262</v>
      </c>
      <c r="C10" s="42"/>
      <c r="D10" s="43"/>
      <c r="E10" s="48"/>
      <c r="F10" s="20">
        <f t="shared" si="1"/>
        <v>0</v>
      </c>
      <c r="G10" s="1"/>
      <c r="H10" s="1"/>
      <c r="I10" s="2"/>
      <c r="J10" s="3"/>
    </row>
    <row r="11" spans="1:51" s="13" customFormat="1" ht="14.25" x14ac:dyDescent="0.2">
      <c r="A11" s="52">
        <f t="shared" si="2"/>
        <v>44263</v>
      </c>
      <c r="B11" s="99">
        <f t="shared" si="0"/>
        <v>44263</v>
      </c>
      <c r="C11" s="42"/>
      <c r="D11" s="43"/>
      <c r="E11" s="48"/>
      <c r="F11" s="20">
        <f t="shared" si="1"/>
        <v>0</v>
      </c>
      <c r="G11" s="1"/>
      <c r="H11" s="1"/>
      <c r="I11" s="2"/>
      <c r="J11" s="3"/>
    </row>
    <row r="12" spans="1:51" s="13" customFormat="1" ht="14.25" x14ac:dyDescent="0.2">
      <c r="A12" s="52">
        <f t="shared" si="2"/>
        <v>44264</v>
      </c>
      <c r="B12" s="99">
        <f t="shared" si="0"/>
        <v>44264</v>
      </c>
      <c r="C12" s="42"/>
      <c r="D12" s="43"/>
      <c r="E12" s="48"/>
      <c r="F12" s="20">
        <f t="shared" si="1"/>
        <v>0</v>
      </c>
      <c r="G12" s="1"/>
      <c r="H12" s="1"/>
      <c r="I12" s="2"/>
      <c r="J12" s="3"/>
    </row>
    <row r="13" spans="1:51" s="13" customFormat="1" ht="14.25" x14ac:dyDescent="0.2">
      <c r="A13" s="52">
        <f t="shared" si="2"/>
        <v>44265</v>
      </c>
      <c r="B13" s="99">
        <f t="shared" si="0"/>
        <v>44265</v>
      </c>
      <c r="C13" s="42"/>
      <c r="D13" s="43"/>
      <c r="E13" s="48"/>
      <c r="F13" s="20">
        <f t="shared" si="1"/>
        <v>0</v>
      </c>
      <c r="G13" s="1"/>
      <c r="H13" s="1"/>
      <c r="I13" s="2"/>
      <c r="J13" s="3"/>
    </row>
    <row r="14" spans="1:51" s="13" customFormat="1" ht="14.25" x14ac:dyDescent="0.2">
      <c r="A14" s="52">
        <f t="shared" si="2"/>
        <v>44266</v>
      </c>
      <c r="B14" s="99">
        <f t="shared" si="0"/>
        <v>44266</v>
      </c>
      <c r="C14" s="42"/>
      <c r="D14" s="43"/>
      <c r="E14" s="48"/>
      <c r="F14" s="20">
        <f t="shared" si="1"/>
        <v>0</v>
      </c>
      <c r="G14" s="1"/>
      <c r="H14" s="1"/>
      <c r="I14" s="2"/>
      <c r="J14" s="3"/>
    </row>
    <row r="15" spans="1:51" s="13" customFormat="1" ht="14.25" x14ac:dyDescent="0.2">
      <c r="A15" s="52">
        <f t="shared" si="2"/>
        <v>44267</v>
      </c>
      <c r="B15" s="99">
        <f t="shared" si="0"/>
        <v>44267</v>
      </c>
      <c r="C15" s="42"/>
      <c r="D15" s="43"/>
      <c r="E15" s="48"/>
      <c r="F15" s="20">
        <f t="shared" si="1"/>
        <v>0</v>
      </c>
      <c r="G15" s="1"/>
      <c r="H15" s="1"/>
      <c r="I15" s="2"/>
      <c r="J15" s="3"/>
    </row>
    <row r="16" spans="1:51" s="13" customFormat="1" ht="14.25" x14ac:dyDescent="0.2">
      <c r="A16" s="52">
        <f t="shared" si="2"/>
        <v>44268</v>
      </c>
      <c r="B16" s="99">
        <f t="shared" si="0"/>
        <v>44268</v>
      </c>
      <c r="C16" s="42"/>
      <c r="D16" s="43"/>
      <c r="E16" s="48"/>
      <c r="F16" s="20">
        <f t="shared" si="1"/>
        <v>0</v>
      </c>
      <c r="G16" s="1"/>
      <c r="H16" s="1"/>
      <c r="I16" s="2"/>
      <c r="J16" s="3"/>
    </row>
    <row r="17" spans="1:10" s="13" customFormat="1" ht="14.25" x14ac:dyDescent="0.2">
      <c r="A17" s="52">
        <f t="shared" si="2"/>
        <v>44269</v>
      </c>
      <c r="B17" s="99">
        <f t="shared" si="0"/>
        <v>44269</v>
      </c>
      <c r="C17" s="42"/>
      <c r="D17" s="43"/>
      <c r="E17" s="48"/>
      <c r="F17" s="20">
        <f t="shared" si="1"/>
        <v>0</v>
      </c>
      <c r="G17" s="1"/>
      <c r="H17" s="1"/>
      <c r="I17" s="2"/>
      <c r="J17" s="3"/>
    </row>
    <row r="18" spans="1:10" s="13" customFormat="1" ht="14.25" x14ac:dyDescent="0.2">
      <c r="A18" s="52">
        <f t="shared" si="2"/>
        <v>44270</v>
      </c>
      <c r="B18" s="99">
        <f t="shared" si="0"/>
        <v>44270</v>
      </c>
      <c r="C18" s="42"/>
      <c r="D18" s="43"/>
      <c r="E18" s="48"/>
      <c r="F18" s="20">
        <f t="shared" si="1"/>
        <v>0</v>
      </c>
      <c r="G18" s="1"/>
      <c r="H18" s="1"/>
      <c r="I18" s="2"/>
      <c r="J18" s="3"/>
    </row>
    <row r="19" spans="1:10" s="13" customFormat="1" ht="14.25" x14ac:dyDescent="0.2">
      <c r="A19" s="52">
        <f t="shared" si="2"/>
        <v>44271</v>
      </c>
      <c r="B19" s="99">
        <f t="shared" si="0"/>
        <v>44271</v>
      </c>
      <c r="C19" s="42"/>
      <c r="D19" s="43"/>
      <c r="E19" s="48"/>
      <c r="F19" s="20">
        <f t="shared" si="1"/>
        <v>0</v>
      </c>
      <c r="G19" s="1"/>
      <c r="H19" s="1"/>
      <c r="I19" s="2"/>
      <c r="J19" s="3"/>
    </row>
    <row r="20" spans="1:10" s="13" customFormat="1" ht="14.25" x14ac:dyDescent="0.2">
      <c r="A20" s="52">
        <f t="shared" si="2"/>
        <v>44272</v>
      </c>
      <c r="B20" s="99">
        <f t="shared" si="0"/>
        <v>44272</v>
      </c>
      <c r="C20" s="42"/>
      <c r="D20" s="43"/>
      <c r="E20" s="48"/>
      <c r="F20" s="20">
        <f t="shared" si="1"/>
        <v>0</v>
      </c>
      <c r="G20" s="1"/>
      <c r="H20" s="1"/>
      <c r="I20" s="2"/>
      <c r="J20" s="3"/>
    </row>
    <row r="21" spans="1:10" s="13" customFormat="1" ht="14.25" x14ac:dyDescent="0.2">
      <c r="A21" s="52">
        <f t="shared" si="2"/>
        <v>44273</v>
      </c>
      <c r="B21" s="99">
        <f t="shared" si="0"/>
        <v>44273</v>
      </c>
      <c r="C21" s="42"/>
      <c r="D21" s="43"/>
      <c r="E21" s="48"/>
      <c r="F21" s="20">
        <f t="shared" si="1"/>
        <v>0</v>
      </c>
      <c r="G21" s="1"/>
      <c r="H21" s="1"/>
      <c r="I21" s="2"/>
      <c r="J21" s="3"/>
    </row>
    <row r="22" spans="1:10" s="13" customFormat="1" ht="14.25" x14ac:dyDescent="0.2">
      <c r="A22" s="52">
        <f t="shared" si="2"/>
        <v>44274</v>
      </c>
      <c r="B22" s="99">
        <f t="shared" si="0"/>
        <v>44274</v>
      </c>
      <c r="C22" s="42"/>
      <c r="D22" s="43"/>
      <c r="E22" s="48"/>
      <c r="F22" s="20">
        <f t="shared" si="1"/>
        <v>0</v>
      </c>
      <c r="G22" s="1"/>
      <c r="H22" s="1"/>
      <c r="I22" s="2"/>
      <c r="J22" s="3"/>
    </row>
    <row r="23" spans="1:10" s="13" customFormat="1" ht="14.25" x14ac:dyDescent="0.2">
      <c r="A23" s="52">
        <f t="shared" si="2"/>
        <v>44275</v>
      </c>
      <c r="B23" s="99">
        <f t="shared" si="0"/>
        <v>44275</v>
      </c>
      <c r="C23" s="42"/>
      <c r="D23" s="43"/>
      <c r="E23" s="48"/>
      <c r="F23" s="20">
        <f t="shared" si="1"/>
        <v>0</v>
      </c>
      <c r="G23" s="1"/>
      <c r="H23" s="1"/>
      <c r="I23" s="2"/>
      <c r="J23" s="3"/>
    </row>
    <row r="24" spans="1:10" s="13" customFormat="1" ht="14.25" x14ac:dyDescent="0.2">
      <c r="A24" s="52">
        <f t="shared" si="2"/>
        <v>44276</v>
      </c>
      <c r="B24" s="99">
        <f t="shared" si="0"/>
        <v>44276</v>
      </c>
      <c r="C24" s="42"/>
      <c r="D24" s="43"/>
      <c r="E24" s="48"/>
      <c r="F24" s="20">
        <f t="shared" si="1"/>
        <v>0</v>
      </c>
      <c r="G24" s="1"/>
      <c r="H24" s="1"/>
      <c r="I24" s="2"/>
      <c r="J24" s="3"/>
    </row>
    <row r="25" spans="1:10" s="13" customFormat="1" ht="14.25" x14ac:dyDescent="0.2">
      <c r="A25" s="52">
        <f t="shared" si="2"/>
        <v>44277</v>
      </c>
      <c r="B25" s="99">
        <f t="shared" si="0"/>
        <v>44277</v>
      </c>
      <c r="C25" s="42"/>
      <c r="D25" s="43"/>
      <c r="E25" s="48"/>
      <c r="F25" s="20">
        <f t="shared" si="1"/>
        <v>0</v>
      </c>
      <c r="G25" s="1"/>
      <c r="H25" s="1"/>
      <c r="I25" s="2"/>
      <c r="J25" s="3"/>
    </row>
    <row r="26" spans="1:10" s="13" customFormat="1" ht="14.25" x14ac:dyDescent="0.2">
      <c r="A26" s="52">
        <f t="shared" si="2"/>
        <v>44278</v>
      </c>
      <c r="B26" s="99">
        <f t="shared" si="0"/>
        <v>44278</v>
      </c>
      <c r="C26" s="42"/>
      <c r="D26" s="43"/>
      <c r="E26" s="48"/>
      <c r="F26" s="20">
        <f t="shared" si="1"/>
        <v>0</v>
      </c>
      <c r="G26" s="1"/>
      <c r="H26" s="1"/>
      <c r="I26" s="2"/>
      <c r="J26" s="3"/>
    </row>
    <row r="27" spans="1:10" s="13" customFormat="1" ht="14.25" x14ac:dyDescent="0.2">
      <c r="A27" s="52">
        <f t="shared" si="2"/>
        <v>44279</v>
      </c>
      <c r="B27" s="99">
        <f t="shared" si="0"/>
        <v>44279</v>
      </c>
      <c r="C27" s="42"/>
      <c r="D27" s="43"/>
      <c r="E27" s="48"/>
      <c r="F27" s="20">
        <f t="shared" si="1"/>
        <v>0</v>
      </c>
      <c r="G27" s="1"/>
      <c r="H27" s="1"/>
      <c r="I27" s="2"/>
      <c r="J27" s="3"/>
    </row>
    <row r="28" spans="1:10" s="13" customFormat="1" ht="14.25" x14ac:dyDescent="0.2">
      <c r="A28" s="52">
        <f t="shared" si="2"/>
        <v>44280</v>
      </c>
      <c r="B28" s="99">
        <f t="shared" si="0"/>
        <v>44280</v>
      </c>
      <c r="C28" s="42"/>
      <c r="D28" s="43"/>
      <c r="E28" s="48"/>
      <c r="F28" s="20">
        <f t="shared" si="1"/>
        <v>0</v>
      </c>
      <c r="G28" s="1"/>
      <c r="H28" s="1"/>
      <c r="I28" s="2"/>
      <c r="J28" s="3"/>
    </row>
    <row r="29" spans="1:10" s="13" customFormat="1" ht="14.25" x14ac:dyDescent="0.2">
      <c r="A29" s="52">
        <f t="shared" si="2"/>
        <v>44281</v>
      </c>
      <c r="B29" s="99">
        <f t="shared" si="0"/>
        <v>44281</v>
      </c>
      <c r="C29" s="42"/>
      <c r="D29" s="43"/>
      <c r="E29" s="48"/>
      <c r="F29" s="20">
        <f t="shared" si="1"/>
        <v>0</v>
      </c>
      <c r="G29" s="1"/>
      <c r="H29" s="1"/>
      <c r="I29" s="2"/>
      <c r="J29" s="3"/>
    </row>
    <row r="30" spans="1:10" s="13" customFormat="1" ht="14.25" x14ac:dyDescent="0.2">
      <c r="A30" s="52">
        <f t="shared" si="2"/>
        <v>44282</v>
      </c>
      <c r="B30" s="99">
        <f t="shared" si="0"/>
        <v>44282</v>
      </c>
      <c r="C30" s="42"/>
      <c r="D30" s="43"/>
      <c r="E30" s="48"/>
      <c r="F30" s="20">
        <f t="shared" si="1"/>
        <v>0</v>
      </c>
      <c r="G30" s="1"/>
      <c r="H30" s="1"/>
      <c r="I30" s="2"/>
      <c r="J30" s="3"/>
    </row>
    <row r="31" spans="1:10" s="13" customFormat="1" ht="14.25" x14ac:dyDescent="0.2">
      <c r="A31" s="52">
        <f t="shared" si="2"/>
        <v>44283</v>
      </c>
      <c r="B31" s="99">
        <f t="shared" si="0"/>
        <v>44283</v>
      </c>
      <c r="C31" s="42"/>
      <c r="D31" s="43"/>
      <c r="E31" s="48"/>
      <c r="F31" s="20">
        <f t="shared" si="1"/>
        <v>0</v>
      </c>
      <c r="G31" s="1"/>
      <c r="H31" s="1"/>
      <c r="I31" s="2"/>
      <c r="J31" s="3"/>
    </row>
    <row r="32" spans="1:10" s="13" customFormat="1" ht="14.25" x14ac:dyDescent="0.2">
      <c r="A32" s="52">
        <f t="shared" si="2"/>
        <v>44284</v>
      </c>
      <c r="B32" s="99">
        <f t="shared" si="0"/>
        <v>44284</v>
      </c>
      <c r="C32" s="42"/>
      <c r="D32" s="43"/>
      <c r="E32" s="48"/>
      <c r="F32" s="20">
        <f t="shared" si="1"/>
        <v>0</v>
      </c>
      <c r="G32" s="1"/>
      <c r="H32" s="1"/>
      <c r="I32" s="2"/>
      <c r="J32" s="3"/>
    </row>
    <row r="33" spans="1:11" s="13" customFormat="1" ht="14.25" x14ac:dyDescent="0.2">
      <c r="A33" s="52">
        <f t="shared" si="2"/>
        <v>44285</v>
      </c>
      <c r="B33" s="99">
        <f t="shared" si="0"/>
        <v>44285</v>
      </c>
      <c r="C33" s="42"/>
      <c r="D33" s="43"/>
      <c r="E33" s="48"/>
      <c r="F33" s="20">
        <f t="shared" si="1"/>
        <v>0</v>
      </c>
      <c r="G33" s="1"/>
      <c r="H33" s="1"/>
      <c r="I33" s="2"/>
      <c r="J33" s="3"/>
    </row>
    <row r="34" spans="1:11" s="13" customFormat="1" ht="14.25" x14ac:dyDescent="0.2">
      <c r="A34" s="52">
        <f t="shared" si="2"/>
        <v>44286</v>
      </c>
      <c r="B34" s="99">
        <f t="shared" si="0"/>
        <v>44286</v>
      </c>
      <c r="C34" s="42"/>
      <c r="D34" s="43"/>
      <c r="E34" s="48"/>
      <c r="F34" s="37">
        <f t="shared" si="1"/>
        <v>0</v>
      </c>
      <c r="G34" s="1"/>
      <c r="H34" s="1"/>
      <c r="I34" s="2"/>
      <c r="J34" s="3"/>
    </row>
    <row r="35" spans="1:11" s="13" customFormat="1" ht="15" x14ac:dyDescent="0.2">
      <c r="A35" s="49" t="str">
        <f>IF('table récapitulative'!G5&gt;0,"Déplacements en leçons","")</f>
        <v/>
      </c>
      <c r="B35" s="55"/>
      <c r="C35" s="44"/>
      <c r="D35" s="45"/>
      <c r="E35" s="48" t="str">
        <f>IF(A35="","",'table récapitulative'!G5 * 'table récapitulative'!C8/12)</f>
        <v/>
      </c>
      <c r="F35" s="38"/>
      <c r="G35" s="39"/>
      <c r="H35" s="39"/>
      <c r="I35" s="39"/>
      <c r="J35" s="40"/>
    </row>
    <row r="36" spans="1:11" s="13" customFormat="1" ht="15" x14ac:dyDescent="0.2">
      <c r="A36" s="50" t="str">
        <f>IF('table récapitulative'!C12&gt;0,"Comptabilisation décharge horaire en heures","")</f>
        <v/>
      </c>
      <c r="B36" s="50"/>
      <c r="C36" s="44"/>
      <c r="D36" s="46"/>
      <c r="E36" s="47"/>
      <c r="F36" s="51" t="str">
        <f>IF($A$36="","",1930/12*0.85*'table récapitulative'!$L$5)</f>
        <v/>
      </c>
      <c r="G36" s="41"/>
      <c r="H36" s="41"/>
      <c r="I36" s="2" t="str">
        <f>IF($A$36="","",1930/12*0.12*'table récapitulative'!$L$5)</f>
        <v/>
      </c>
      <c r="J36" s="3" t="str">
        <f>IF($A$36="","",1930/12*0.03*'table récapitulative'!$L$5)</f>
        <v/>
      </c>
    </row>
    <row r="37" spans="1:11" s="13" customFormat="1" ht="18.75" customHeight="1" thickBot="1" x14ac:dyDescent="0.3">
      <c r="A37" s="14" t="s">
        <v>52</v>
      </c>
      <c r="B37" s="56"/>
      <c r="C37" s="15"/>
      <c r="D37" s="15"/>
      <c r="E37" s="31">
        <f t="shared" ref="E37:J37" si="3">SUM(E4:E36)</f>
        <v>0</v>
      </c>
      <c r="F37" s="32">
        <f t="shared" si="3"/>
        <v>0</v>
      </c>
      <c r="G37" s="32">
        <f t="shared" si="3"/>
        <v>0</v>
      </c>
      <c r="H37" s="33">
        <f t="shared" si="3"/>
        <v>0</v>
      </c>
      <c r="I37" s="34">
        <f t="shared" si="3"/>
        <v>0</v>
      </c>
      <c r="J37" s="35">
        <f t="shared" si="3"/>
        <v>0</v>
      </c>
    </row>
    <row r="38" spans="1:11" ht="13.5" thickTop="1" x14ac:dyDescent="0.2">
      <c r="K38" s="8"/>
    </row>
    <row r="39" spans="1:11" ht="9.75" hidden="1" customHeight="1" x14ac:dyDescent="0.25">
      <c r="C39" s="18" t="s">
        <v>0</v>
      </c>
      <c r="D39" s="18"/>
      <c r="E39" s="18"/>
      <c r="F39" s="19"/>
      <c r="G39" s="19"/>
      <c r="H39" s="19"/>
      <c r="I39" s="19"/>
      <c r="K39" s="8"/>
    </row>
    <row r="40" spans="1:11" ht="9.75" hidden="1" customHeight="1" x14ac:dyDescent="0.2">
      <c r="C40" s="18" t="s">
        <v>1</v>
      </c>
      <c r="D40" s="18"/>
      <c r="E40" s="18"/>
      <c r="K40" s="8"/>
    </row>
    <row r="41" spans="1:11" ht="9.75" hidden="1" customHeight="1" x14ac:dyDescent="0.2">
      <c r="C41" s="18" t="s">
        <v>2</v>
      </c>
      <c r="D41" s="18"/>
      <c r="E41" s="18"/>
      <c r="K41" s="8"/>
    </row>
    <row r="42" spans="1:11" ht="9.75" hidden="1" customHeight="1" x14ac:dyDescent="0.2">
      <c r="C42" s="18" t="s">
        <v>3</v>
      </c>
      <c r="D42" s="18"/>
      <c r="E42" s="18"/>
      <c r="K42" s="8"/>
    </row>
    <row r="43" spans="1:11" x14ac:dyDescent="0.2">
      <c r="K43" s="8"/>
    </row>
    <row r="44" spans="1:11" x14ac:dyDescent="0.2">
      <c r="K44" s="8"/>
    </row>
    <row r="45" spans="1:11" x14ac:dyDescent="0.2">
      <c r="K45" s="8"/>
    </row>
    <row r="46" spans="1:11" x14ac:dyDescent="0.2">
      <c r="K46" s="8"/>
    </row>
    <row r="47" spans="1:11" x14ac:dyDescent="0.2">
      <c r="K47" s="8"/>
    </row>
    <row r="48" spans="1:11" x14ac:dyDescent="0.2">
      <c r="K48" s="8"/>
    </row>
    <row r="49" spans="11:11" x14ac:dyDescent="0.2">
      <c r="K49" s="8"/>
    </row>
    <row r="50" spans="11:11" x14ac:dyDescent="0.2">
      <c r="K50" s="8"/>
    </row>
    <row r="51" spans="11:11" x14ac:dyDescent="0.2">
      <c r="K51" s="8"/>
    </row>
    <row r="52" spans="11:11" x14ac:dyDescent="0.2">
      <c r="K52" s="8"/>
    </row>
    <row r="53" spans="11:11" x14ac:dyDescent="0.2">
      <c r="K53" s="8"/>
    </row>
    <row r="54" spans="11:11" x14ac:dyDescent="0.2">
      <c r="K54" s="8"/>
    </row>
    <row r="55" spans="11:11" x14ac:dyDescent="0.2">
      <c r="K55" s="8"/>
    </row>
    <row r="56" spans="11:11" x14ac:dyDescent="0.2">
      <c r="K56" s="8"/>
    </row>
    <row r="57" spans="11:11" x14ac:dyDescent="0.2">
      <c r="K57" s="8"/>
    </row>
    <row r="58" spans="11:11" x14ac:dyDescent="0.2">
      <c r="K58" s="8"/>
    </row>
    <row r="59" spans="11:11" x14ac:dyDescent="0.2">
      <c r="K59" s="8"/>
    </row>
    <row r="60" spans="11:11" x14ac:dyDescent="0.2">
      <c r="K60" s="8"/>
    </row>
    <row r="61" spans="11:11" x14ac:dyDescent="0.2">
      <c r="K61" s="8"/>
    </row>
    <row r="62" spans="11:11" x14ac:dyDescent="0.2">
      <c r="K62" s="8"/>
    </row>
    <row r="63" spans="11:11" x14ac:dyDescent="0.2">
      <c r="K63" s="8"/>
    </row>
    <row r="64" spans="11:11" x14ac:dyDescent="0.2">
      <c r="K64" s="8"/>
    </row>
    <row r="65" spans="11:11" x14ac:dyDescent="0.2">
      <c r="K65" s="8"/>
    </row>
    <row r="66" spans="11:11" x14ac:dyDescent="0.2">
      <c r="K66" s="8"/>
    </row>
    <row r="67" spans="11:11" x14ac:dyDescent="0.2">
      <c r="K67" s="8"/>
    </row>
    <row r="68" spans="11:11" x14ac:dyDescent="0.2">
      <c r="K68" s="8"/>
    </row>
    <row r="69" spans="11:11" x14ac:dyDescent="0.2">
      <c r="K69" s="8"/>
    </row>
    <row r="70" spans="11:11" x14ac:dyDescent="0.2">
      <c r="K70" s="8"/>
    </row>
    <row r="71" spans="11:11" x14ac:dyDescent="0.2">
      <c r="K71" s="8"/>
    </row>
    <row r="72" spans="11:11" x14ac:dyDescent="0.2">
      <c r="K72" s="8"/>
    </row>
    <row r="73" spans="11:11" x14ac:dyDescent="0.2">
      <c r="K73" s="8"/>
    </row>
    <row r="74" spans="11:11" x14ac:dyDescent="0.2">
      <c r="K74" s="8"/>
    </row>
    <row r="75" spans="11:11" x14ac:dyDescent="0.2">
      <c r="K75" s="8"/>
    </row>
    <row r="76" spans="11:11" x14ac:dyDescent="0.2">
      <c r="K76" s="8"/>
    </row>
    <row r="77" spans="11:11" x14ac:dyDescent="0.2">
      <c r="K77" s="8"/>
    </row>
    <row r="78" spans="11:11" x14ac:dyDescent="0.2">
      <c r="K78" s="8"/>
    </row>
    <row r="79" spans="11:11" x14ac:dyDescent="0.2">
      <c r="K79" s="8"/>
    </row>
    <row r="80" spans="11:11" x14ac:dyDescent="0.2">
      <c r="K80" s="8"/>
    </row>
    <row r="81" spans="11:11" x14ac:dyDescent="0.2">
      <c r="K81" s="8"/>
    </row>
    <row r="82" spans="11:11" x14ac:dyDescent="0.2">
      <c r="K82" s="8"/>
    </row>
    <row r="83" spans="11:11" x14ac:dyDescent="0.2">
      <c r="K83" s="8"/>
    </row>
    <row r="84" spans="11:11" x14ac:dyDescent="0.2">
      <c r="K84" s="8"/>
    </row>
    <row r="85" spans="11:11" x14ac:dyDescent="0.2">
      <c r="K85" s="8"/>
    </row>
    <row r="86" spans="11:11" x14ac:dyDescent="0.2">
      <c r="K86" s="8"/>
    </row>
    <row r="87" spans="11:11" x14ac:dyDescent="0.2">
      <c r="K87" s="8"/>
    </row>
    <row r="88" spans="11:11" x14ac:dyDescent="0.2">
      <c r="K88" s="8"/>
    </row>
    <row r="89" spans="11:11" x14ac:dyDescent="0.2">
      <c r="K89" s="8"/>
    </row>
    <row r="90" spans="11:11" x14ac:dyDescent="0.2">
      <c r="K90" s="8"/>
    </row>
    <row r="91" spans="11:11" x14ac:dyDescent="0.2">
      <c r="K91" s="8"/>
    </row>
    <row r="92" spans="11:11" x14ac:dyDescent="0.2">
      <c r="K92" s="8"/>
    </row>
    <row r="93" spans="11:11" x14ac:dyDescent="0.2">
      <c r="K93" s="8"/>
    </row>
    <row r="94" spans="11:11" x14ac:dyDescent="0.2">
      <c r="K94" s="8"/>
    </row>
    <row r="95" spans="11:11" x14ac:dyDescent="0.2">
      <c r="K95" s="8"/>
    </row>
    <row r="96" spans="11:11" x14ac:dyDescent="0.2">
      <c r="K96" s="8"/>
    </row>
    <row r="97" spans="11:11" x14ac:dyDescent="0.2">
      <c r="K97" s="8"/>
    </row>
    <row r="98" spans="11:11" x14ac:dyDescent="0.2">
      <c r="K98" s="8"/>
    </row>
    <row r="99" spans="11:11" x14ac:dyDescent="0.2">
      <c r="K99" s="8"/>
    </row>
    <row r="100" spans="11:11" x14ac:dyDescent="0.2">
      <c r="K100" s="8"/>
    </row>
    <row r="101" spans="11:11" x14ac:dyDescent="0.2">
      <c r="K101" s="8"/>
    </row>
    <row r="102" spans="11:11" x14ac:dyDescent="0.2">
      <c r="K102" s="8"/>
    </row>
    <row r="103" spans="11:11" x14ac:dyDescent="0.2">
      <c r="K103" s="8"/>
    </row>
    <row r="104" spans="11:11" x14ac:dyDescent="0.2">
      <c r="K104" s="8"/>
    </row>
    <row r="105" spans="11:11" x14ac:dyDescent="0.2">
      <c r="K105" s="8"/>
    </row>
    <row r="106" spans="11:11" x14ac:dyDescent="0.2">
      <c r="K106" s="8"/>
    </row>
    <row r="107" spans="11:11" x14ac:dyDescent="0.2">
      <c r="K107" s="8"/>
    </row>
    <row r="108" spans="11:11" x14ac:dyDescent="0.2">
      <c r="K108" s="8"/>
    </row>
    <row r="109" spans="11:11" x14ac:dyDescent="0.2">
      <c r="K109" s="8"/>
    </row>
    <row r="110" spans="11:11" x14ac:dyDescent="0.2">
      <c r="K110" s="8"/>
    </row>
    <row r="111" spans="11:11" x14ac:dyDescent="0.2">
      <c r="K111" s="8"/>
    </row>
    <row r="112" spans="11:11" x14ac:dyDescent="0.2">
      <c r="K112" s="8"/>
    </row>
    <row r="113" spans="11:11" x14ac:dyDescent="0.2">
      <c r="K113" s="8"/>
    </row>
    <row r="114" spans="11:11" x14ac:dyDescent="0.2">
      <c r="K114" s="8"/>
    </row>
    <row r="115" spans="11:11" x14ac:dyDescent="0.2">
      <c r="K115" s="8"/>
    </row>
    <row r="116" spans="11:11" x14ac:dyDescent="0.2">
      <c r="K116" s="8"/>
    </row>
    <row r="117" spans="11:11" x14ac:dyDescent="0.2">
      <c r="K117" s="8"/>
    </row>
    <row r="118" spans="11:11" x14ac:dyDescent="0.2">
      <c r="K118" s="8"/>
    </row>
    <row r="119" spans="11:11" x14ac:dyDescent="0.2">
      <c r="K119" s="8"/>
    </row>
    <row r="120" spans="11:11" x14ac:dyDescent="0.2">
      <c r="K120" s="8"/>
    </row>
    <row r="121" spans="11:11" x14ac:dyDescent="0.2">
      <c r="K121" s="8"/>
    </row>
    <row r="122" spans="11:11" x14ac:dyDescent="0.2">
      <c r="K122" s="8"/>
    </row>
    <row r="123" spans="11:11" x14ac:dyDescent="0.2">
      <c r="K123" s="8"/>
    </row>
    <row r="124" spans="11:11" x14ac:dyDescent="0.2">
      <c r="K124" s="8"/>
    </row>
    <row r="125" spans="11:11" x14ac:dyDescent="0.2">
      <c r="K125" s="8"/>
    </row>
    <row r="126" spans="11:11" x14ac:dyDescent="0.2">
      <c r="K126" s="8"/>
    </row>
    <row r="127" spans="11:11" x14ac:dyDescent="0.2">
      <c r="K127" s="8"/>
    </row>
    <row r="128" spans="11:11" x14ac:dyDescent="0.2">
      <c r="K128" s="8"/>
    </row>
    <row r="129" spans="11:11" x14ac:dyDescent="0.2">
      <c r="K129" s="8"/>
    </row>
    <row r="130" spans="11:11" x14ac:dyDescent="0.2">
      <c r="K130" s="8"/>
    </row>
    <row r="131" spans="11:11" x14ac:dyDescent="0.2">
      <c r="K131" s="8"/>
    </row>
    <row r="132" spans="11:11" x14ac:dyDescent="0.2">
      <c r="K132" s="8"/>
    </row>
    <row r="133" spans="11:11" x14ac:dyDescent="0.2">
      <c r="K133" s="8"/>
    </row>
    <row r="134" spans="11:11" x14ac:dyDescent="0.2">
      <c r="K134" s="8"/>
    </row>
    <row r="135" spans="11:11" x14ac:dyDescent="0.2">
      <c r="K135" s="8"/>
    </row>
    <row r="136" spans="11:11" x14ac:dyDescent="0.2">
      <c r="K136" s="8"/>
    </row>
    <row r="137" spans="11:11" x14ac:dyDescent="0.2">
      <c r="K137" s="8"/>
    </row>
    <row r="138" spans="11:11" x14ac:dyDescent="0.2">
      <c r="K138" s="8"/>
    </row>
    <row r="139" spans="11:11" x14ac:dyDescent="0.2">
      <c r="K139" s="8"/>
    </row>
    <row r="140" spans="11:11" x14ac:dyDescent="0.2">
      <c r="K140" s="8"/>
    </row>
    <row r="141" spans="11:11" x14ac:dyDescent="0.2">
      <c r="K141" s="8"/>
    </row>
    <row r="142" spans="11:11" x14ac:dyDescent="0.2">
      <c r="K142" s="8"/>
    </row>
    <row r="143" spans="11:11" x14ac:dyDescent="0.2">
      <c r="K143" s="8"/>
    </row>
    <row r="144" spans="11:11" x14ac:dyDescent="0.2">
      <c r="K144" s="8"/>
    </row>
    <row r="145" spans="11:11" x14ac:dyDescent="0.2">
      <c r="K145" s="8"/>
    </row>
    <row r="146" spans="11:11" x14ac:dyDescent="0.2">
      <c r="K146" s="8"/>
    </row>
    <row r="147" spans="11:11" x14ac:dyDescent="0.2">
      <c r="K147" s="8"/>
    </row>
    <row r="148" spans="11:11" x14ac:dyDescent="0.2">
      <c r="K148" s="8"/>
    </row>
    <row r="149" spans="11:11" x14ac:dyDescent="0.2">
      <c r="K149" s="8"/>
    </row>
    <row r="150" spans="11:11" x14ac:dyDescent="0.2">
      <c r="K150" s="8"/>
    </row>
    <row r="151" spans="11:11" x14ac:dyDescent="0.2">
      <c r="K151" s="8"/>
    </row>
    <row r="152" spans="11:11" x14ac:dyDescent="0.2">
      <c r="K152" s="8"/>
    </row>
    <row r="153" spans="11:11" x14ac:dyDescent="0.2">
      <c r="K153" s="8"/>
    </row>
    <row r="154" spans="11:11" x14ac:dyDescent="0.2">
      <c r="K154" s="8"/>
    </row>
    <row r="155" spans="11:11" x14ac:dyDescent="0.2">
      <c r="K155" s="8"/>
    </row>
    <row r="156" spans="11:11" x14ac:dyDescent="0.2">
      <c r="K156" s="8"/>
    </row>
    <row r="157" spans="11:11" x14ac:dyDescent="0.2">
      <c r="K157" s="8"/>
    </row>
    <row r="158" spans="11:11" x14ac:dyDescent="0.2">
      <c r="K158" s="8"/>
    </row>
    <row r="159" spans="11:11" x14ac:dyDescent="0.2">
      <c r="K159" s="8"/>
    </row>
    <row r="160" spans="11:11" x14ac:dyDescent="0.2">
      <c r="K160" s="8"/>
    </row>
    <row r="161" spans="11:11" x14ac:dyDescent="0.2">
      <c r="K161" s="8"/>
    </row>
    <row r="162" spans="11:11" x14ac:dyDescent="0.2">
      <c r="K162" s="8"/>
    </row>
    <row r="163" spans="11:11" x14ac:dyDescent="0.2">
      <c r="K163" s="8"/>
    </row>
    <row r="164" spans="11:11" x14ac:dyDescent="0.2">
      <c r="K164" s="8"/>
    </row>
    <row r="165" spans="11:11" x14ac:dyDescent="0.2">
      <c r="K165" s="8"/>
    </row>
    <row r="166" spans="11:11" x14ac:dyDescent="0.2">
      <c r="K166" s="8"/>
    </row>
    <row r="167" spans="11:11" x14ac:dyDescent="0.2">
      <c r="K167" s="8"/>
    </row>
    <row r="168" spans="11:11" x14ac:dyDescent="0.2">
      <c r="K168" s="8"/>
    </row>
    <row r="169" spans="11:11" x14ac:dyDescent="0.2">
      <c r="K169" s="8"/>
    </row>
    <row r="170" spans="11:11" x14ac:dyDescent="0.2">
      <c r="K170" s="8"/>
    </row>
    <row r="171" spans="11:11" x14ac:dyDescent="0.2">
      <c r="K171" s="8"/>
    </row>
    <row r="172" spans="11:11" x14ac:dyDescent="0.2">
      <c r="K172" s="8"/>
    </row>
    <row r="173" spans="11:11" x14ac:dyDescent="0.2">
      <c r="K173" s="8"/>
    </row>
    <row r="174" spans="11:11" x14ac:dyDescent="0.2">
      <c r="K174" s="8"/>
    </row>
    <row r="175" spans="11:11" x14ac:dyDescent="0.2">
      <c r="K175" s="8"/>
    </row>
    <row r="176" spans="11:11" x14ac:dyDescent="0.2">
      <c r="K176" s="8"/>
    </row>
    <row r="177" spans="11:11" x14ac:dyDescent="0.2">
      <c r="K177" s="8"/>
    </row>
    <row r="178" spans="11:11" x14ac:dyDescent="0.2">
      <c r="K178" s="8"/>
    </row>
    <row r="179" spans="11:11" x14ac:dyDescent="0.2">
      <c r="K179" s="8"/>
    </row>
    <row r="180" spans="11:11" x14ac:dyDescent="0.2">
      <c r="K180" s="8"/>
    </row>
    <row r="181" spans="11:11" x14ac:dyDescent="0.2">
      <c r="K181" s="8"/>
    </row>
    <row r="182" spans="11:11" x14ac:dyDescent="0.2">
      <c r="K182" s="8"/>
    </row>
    <row r="183" spans="11:11" x14ac:dyDescent="0.2">
      <c r="K183" s="8"/>
    </row>
    <row r="184" spans="11:11" x14ac:dyDescent="0.2">
      <c r="K184" s="8"/>
    </row>
    <row r="185" spans="11:11" x14ac:dyDescent="0.2">
      <c r="K185" s="8"/>
    </row>
    <row r="186" spans="11:11" x14ac:dyDescent="0.2">
      <c r="K186" s="8"/>
    </row>
    <row r="187" spans="11:11" x14ac:dyDescent="0.2">
      <c r="K187" s="8"/>
    </row>
    <row r="188" spans="11:11" x14ac:dyDescent="0.2">
      <c r="K188" s="8"/>
    </row>
    <row r="189" spans="11:11" x14ac:dyDescent="0.2">
      <c r="K189" s="8"/>
    </row>
    <row r="190" spans="11:11" x14ac:dyDescent="0.2">
      <c r="K190" s="8"/>
    </row>
    <row r="191" spans="11:11" x14ac:dyDescent="0.2">
      <c r="K191" s="8"/>
    </row>
    <row r="192" spans="11:11" x14ac:dyDescent="0.2">
      <c r="K192" s="8"/>
    </row>
    <row r="193" spans="11:11" x14ac:dyDescent="0.2">
      <c r="K193" s="8"/>
    </row>
    <row r="194" spans="11:11" x14ac:dyDescent="0.2">
      <c r="K194" s="8"/>
    </row>
    <row r="195" spans="11:11" x14ac:dyDescent="0.2">
      <c r="K195" s="8"/>
    </row>
    <row r="196" spans="11:11" x14ac:dyDescent="0.2">
      <c r="K196" s="8"/>
    </row>
    <row r="197" spans="11:11" x14ac:dyDescent="0.2">
      <c r="K197" s="8"/>
    </row>
    <row r="198" spans="11:11" x14ac:dyDescent="0.2">
      <c r="K198" s="8"/>
    </row>
    <row r="199" spans="11:11" x14ac:dyDescent="0.2">
      <c r="K199" s="8"/>
    </row>
    <row r="200" spans="11:11" x14ac:dyDescent="0.2">
      <c r="K200" s="8"/>
    </row>
    <row r="201" spans="11:11" x14ac:dyDescent="0.2">
      <c r="K201" s="8"/>
    </row>
    <row r="202" spans="11:11" x14ac:dyDescent="0.2">
      <c r="K202" s="8"/>
    </row>
    <row r="203" spans="11:11" x14ac:dyDescent="0.2">
      <c r="K203" s="8"/>
    </row>
    <row r="204" spans="11:11" x14ac:dyDescent="0.2">
      <c r="K204" s="8"/>
    </row>
    <row r="205" spans="11:11" x14ac:dyDescent="0.2">
      <c r="K205" s="8"/>
    </row>
    <row r="206" spans="11:11" x14ac:dyDescent="0.2">
      <c r="K206" s="8"/>
    </row>
    <row r="207" spans="11:11" x14ac:dyDescent="0.2">
      <c r="K207" s="8"/>
    </row>
    <row r="208" spans="11:11" x14ac:dyDescent="0.2">
      <c r="K208" s="8"/>
    </row>
    <row r="209" spans="11:11" x14ac:dyDescent="0.2">
      <c r="K209" s="8"/>
    </row>
    <row r="210" spans="11:11" x14ac:dyDescent="0.2">
      <c r="K210" s="8"/>
    </row>
    <row r="211" spans="11:11" x14ac:dyDescent="0.2">
      <c r="K211" s="8"/>
    </row>
    <row r="212" spans="11:11" x14ac:dyDescent="0.2">
      <c r="K212" s="8"/>
    </row>
    <row r="213" spans="11:11" x14ac:dyDescent="0.2">
      <c r="K213" s="8"/>
    </row>
    <row r="214" spans="11:11" x14ac:dyDescent="0.2">
      <c r="K214" s="8"/>
    </row>
    <row r="215" spans="11:11" x14ac:dyDescent="0.2">
      <c r="K215" s="8"/>
    </row>
    <row r="216" spans="11:11" x14ac:dyDescent="0.2">
      <c r="K216" s="8"/>
    </row>
    <row r="217" spans="11:11" x14ac:dyDescent="0.2">
      <c r="K217" s="8"/>
    </row>
    <row r="218" spans="11:11" x14ac:dyDescent="0.2">
      <c r="K218" s="8"/>
    </row>
    <row r="219" spans="11:11" x14ac:dyDescent="0.2">
      <c r="K219" s="8"/>
    </row>
    <row r="220" spans="11:11" x14ac:dyDescent="0.2">
      <c r="K220" s="8"/>
    </row>
    <row r="221" spans="11:11" x14ac:dyDescent="0.2">
      <c r="K221" s="8"/>
    </row>
    <row r="222" spans="11:11" x14ac:dyDescent="0.2">
      <c r="K222" s="8"/>
    </row>
    <row r="223" spans="11:11" x14ac:dyDescent="0.2">
      <c r="K223" s="8"/>
    </row>
    <row r="224" spans="11:11" x14ac:dyDescent="0.2">
      <c r="K224" s="8"/>
    </row>
    <row r="225" spans="11:11" x14ac:dyDescent="0.2">
      <c r="K225" s="8"/>
    </row>
    <row r="226" spans="11:11" x14ac:dyDescent="0.2">
      <c r="K226" s="8"/>
    </row>
    <row r="227" spans="11:11" x14ac:dyDescent="0.2">
      <c r="K227" s="8"/>
    </row>
    <row r="228" spans="11:11" x14ac:dyDescent="0.2">
      <c r="K228" s="8"/>
    </row>
    <row r="229" spans="11:11" x14ac:dyDescent="0.2">
      <c r="K229" s="8"/>
    </row>
    <row r="230" spans="11:11" x14ac:dyDescent="0.2">
      <c r="K230" s="8"/>
    </row>
    <row r="231" spans="11:11" x14ac:dyDescent="0.2">
      <c r="K231" s="8"/>
    </row>
    <row r="232" spans="11:11" x14ac:dyDescent="0.2">
      <c r="K232" s="8"/>
    </row>
    <row r="233" spans="11:11" x14ac:dyDescent="0.2">
      <c r="K233" s="8"/>
    </row>
    <row r="234" spans="11:11" x14ac:dyDescent="0.2">
      <c r="K234" s="8"/>
    </row>
    <row r="235" spans="11:11" x14ac:dyDescent="0.2">
      <c r="K235" s="8"/>
    </row>
    <row r="236" spans="11:11" x14ac:dyDescent="0.2">
      <c r="K236" s="8"/>
    </row>
    <row r="237" spans="11:11" x14ac:dyDescent="0.2">
      <c r="K237" s="8"/>
    </row>
    <row r="238" spans="11:11" x14ac:dyDescent="0.2">
      <c r="K238" s="8"/>
    </row>
    <row r="239" spans="11:11" x14ac:dyDescent="0.2">
      <c r="K239" s="8"/>
    </row>
    <row r="240" spans="11:11" x14ac:dyDescent="0.2">
      <c r="K240" s="8"/>
    </row>
    <row r="241" spans="11:11" x14ac:dyDescent="0.2">
      <c r="K241" s="8"/>
    </row>
    <row r="242" spans="11:11" x14ac:dyDescent="0.2">
      <c r="K242" s="8"/>
    </row>
    <row r="243" spans="11:11" x14ac:dyDescent="0.2">
      <c r="K243" s="8"/>
    </row>
    <row r="244" spans="11:11" x14ac:dyDescent="0.2">
      <c r="K244" s="8"/>
    </row>
    <row r="245" spans="11:11" x14ac:dyDescent="0.2">
      <c r="K245" s="8"/>
    </row>
    <row r="246" spans="11:11" x14ac:dyDescent="0.2">
      <c r="K246" s="8"/>
    </row>
    <row r="247" spans="11:11" x14ac:dyDescent="0.2">
      <c r="K247" s="8"/>
    </row>
    <row r="248" spans="11:11" x14ac:dyDescent="0.2">
      <c r="K248" s="8"/>
    </row>
    <row r="249" spans="11:11" x14ac:dyDescent="0.2">
      <c r="K249" s="8"/>
    </row>
    <row r="250" spans="11:11" x14ac:dyDescent="0.2">
      <c r="K250" s="8"/>
    </row>
    <row r="251" spans="11:11" x14ac:dyDescent="0.2">
      <c r="K251" s="8"/>
    </row>
    <row r="252" spans="11:11" x14ac:dyDescent="0.2">
      <c r="K252" s="8"/>
    </row>
    <row r="253" spans="11:11" x14ac:dyDescent="0.2">
      <c r="K253" s="8"/>
    </row>
    <row r="254" spans="11:11" x14ac:dyDescent="0.2">
      <c r="K254" s="8"/>
    </row>
    <row r="255" spans="11:11" x14ac:dyDescent="0.2">
      <c r="K255" s="8"/>
    </row>
    <row r="256" spans="11:11" x14ac:dyDescent="0.2">
      <c r="K256" s="8"/>
    </row>
    <row r="257" spans="11:11" x14ac:dyDescent="0.2">
      <c r="K257" s="8"/>
    </row>
    <row r="258" spans="11:11" x14ac:dyDescent="0.2">
      <c r="K258" s="8"/>
    </row>
    <row r="259" spans="11:11" x14ac:dyDescent="0.2">
      <c r="K259" s="8"/>
    </row>
    <row r="260" spans="11:11" x14ac:dyDescent="0.2">
      <c r="K260" s="8"/>
    </row>
    <row r="261" spans="11:11" x14ac:dyDescent="0.2">
      <c r="K261" s="8"/>
    </row>
    <row r="262" spans="11:11" x14ac:dyDescent="0.2">
      <c r="K262" s="8"/>
    </row>
    <row r="263" spans="11:11" x14ac:dyDescent="0.2">
      <c r="K263" s="8"/>
    </row>
    <row r="264" spans="11:11" x14ac:dyDescent="0.2">
      <c r="K264" s="8"/>
    </row>
    <row r="265" spans="11:11" x14ac:dyDescent="0.2">
      <c r="K265" s="8"/>
    </row>
    <row r="266" spans="11:11" x14ac:dyDescent="0.2">
      <c r="K266" s="8"/>
    </row>
    <row r="267" spans="11:11" x14ac:dyDescent="0.2">
      <c r="K267" s="8"/>
    </row>
    <row r="268" spans="11:11" x14ac:dyDescent="0.2">
      <c r="K268" s="8"/>
    </row>
    <row r="269" spans="11:11" x14ac:dyDescent="0.2">
      <c r="K269" s="8"/>
    </row>
    <row r="270" spans="11:11" x14ac:dyDescent="0.2">
      <c r="K270" s="8"/>
    </row>
    <row r="271" spans="11:11" x14ac:dyDescent="0.2">
      <c r="K271" s="8"/>
    </row>
    <row r="272" spans="11:11" x14ac:dyDescent="0.2">
      <c r="K272" s="8"/>
    </row>
    <row r="273" spans="11:11" x14ac:dyDescent="0.2">
      <c r="K273" s="8"/>
    </row>
    <row r="274" spans="11:11" x14ac:dyDescent="0.2">
      <c r="K274" s="8"/>
    </row>
    <row r="275" spans="11:11" x14ac:dyDescent="0.2">
      <c r="K275" s="8"/>
    </row>
    <row r="276" spans="11:11" x14ac:dyDescent="0.2">
      <c r="K276" s="8"/>
    </row>
    <row r="277" spans="11:11" x14ac:dyDescent="0.2">
      <c r="K277" s="8"/>
    </row>
    <row r="278" spans="11:11" x14ac:dyDescent="0.2">
      <c r="K278" s="8"/>
    </row>
    <row r="279" spans="11:11" x14ac:dyDescent="0.2">
      <c r="K279" s="8"/>
    </row>
    <row r="280" spans="11:11" x14ac:dyDescent="0.2">
      <c r="K280" s="8"/>
    </row>
    <row r="281" spans="11:11" x14ac:dyDescent="0.2">
      <c r="K281" s="8"/>
    </row>
    <row r="282" spans="11:11" x14ac:dyDescent="0.2">
      <c r="K282" s="8"/>
    </row>
    <row r="283" spans="11:11" x14ac:dyDescent="0.2">
      <c r="K283" s="8"/>
    </row>
    <row r="284" spans="11:11" x14ac:dyDescent="0.2">
      <c r="K284" s="8"/>
    </row>
    <row r="285" spans="11:11" x14ac:dyDescent="0.2">
      <c r="K285" s="8"/>
    </row>
    <row r="286" spans="11:11" x14ac:dyDescent="0.2">
      <c r="K286" s="8"/>
    </row>
    <row r="287" spans="11:11" x14ac:dyDescent="0.2">
      <c r="K287" s="8"/>
    </row>
    <row r="288" spans="11:11" x14ac:dyDescent="0.2">
      <c r="K288" s="8"/>
    </row>
    <row r="289" spans="11:11" x14ac:dyDescent="0.2">
      <c r="K289" s="8"/>
    </row>
    <row r="290" spans="11:11" x14ac:dyDescent="0.2">
      <c r="K290" s="8"/>
    </row>
    <row r="291" spans="11:11" x14ac:dyDescent="0.2">
      <c r="K291" s="8"/>
    </row>
    <row r="292" spans="11:11" x14ac:dyDescent="0.2">
      <c r="K292" s="8"/>
    </row>
    <row r="293" spans="11:11" x14ac:dyDescent="0.2">
      <c r="K293" s="8"/>
    </row>
    <row r="294" spans="11:11" x14ac:dyDescent="0.2">
      <c r="K294" s="8"/>
    </row>
    <row r="295" spans="11:11" x14ac:dyDescent="0.2">
      <c r="K295" s="8"/>
    </row>
    <row r="296" spans="11:11" x14ac:dyDescent="0.2">
      <c r="K296" s="8"/>
    </row>
    <row r="297" spans="11:11" x14ac:dyDescent="0.2">
      <c r="K297" s="8"/>
    </row>
    <row r="298" spans="11:11" x14ac:dyDescent="0.2">
      <c r="K298" s="8"/>
    </row>
    <row r="299" spans="11:11" x14ac:dyDescent="0.2">
      <c r="K299" s="8"/>
    </row>
    <row r="300" spans="11:11" x14ac:dyDescent="0.2">
      <c r="K300" s="8"/>
    </row>
    <row r="301" spans="11:11" x14ac:dyDescent="0.2">
      <c r="K301" s="8"/>
    </row>
    <row r="302" spans="11:11" x14ac:dyDescent="0.2">
      <c r="K302" s="8"/>
    </row>
    <row r="303" spans="11:11" x14ac:dyDescent="0.2">
      <c r="K303" s="8"/>
    </row>
    <row r="304" spans="11:11" x14ac:dyDescent="0.2">
      <c r="K304" s="8"/>
    </row>
    <row r="305" spans="11:11" x14ac:dyDescent="0.2">
      <c r="K305" s="8"/>
    </row>
    <row r="306" spans="11:11" x14ac:dyDescent="0.2">
      <c r="K306" s="8"/>
    </row>
    <row r="307" spans="11:11" x14ac:dyDescent="0.2">
      <c r="K307" s="8"/>
    </row>
    <row r="308" spans="11:11" x14ac:dyDescent="0.2">
      <c r="K308" s="8"/>
    </row>
    <row r="309" spans="11:11" x14ac:dyDescent="0.2">
      <c r="K309" s="8"/>
    </row>
    <row r="310" spans="11:11" x14ac:dyDescent="0.2">
      <c r="K310" s="8"/>
    </row>
    <row r="311" spans="11:11" x14ac:dyDescent="0.2">
      <c r="K311" s="8"/>
    </row>
    <row r="312" spans="11:11" x14ac:dyDescent="0.2">
      <c r="K312" s="8"/>
    </row>
    <row r="313" spans="11:11" x14ac:dyDescent="0.2">
      <c r="K313" s="8"/>
    </row>
    <row r="314" spans="11:11" x14ac:dyDescent="0.2">
      <c r="K314" s="8"/>
    </row>
    <row r="315" spans="11:11" x14ac:dyDescent="0.2">
      <c r="K315" s="8"/>
    </row>
    <row r="316" spans="11:11" x14ac:dyDescent="0.2">
      <c r="K316" s="8"/>
    </row>
    <row r="317" spans="11:11" x14ac:dyDescent="0.2">
      <c r="K317" s="8"/>
    </row>
    <row r="318" spans="11:11" x14ac:dyDescent="0.2">
      <c r="K318" s="8"/>
    </row>
    <row r="319" spans="11:11" x14ac:dyDescent="0.2">
      <c r="K319" s="8"/>
    </row>
    <row r="320" spans="11:11" x14ac:dyDescent="0.2">
      <c r="K320" s="8"/>
    </row>
    <row r="321" spans="11:11" x14ac:dyDescent="0.2">
      <c r="K321" s="8"/>
    </row>
    <row r="322" spans="11:11" x14ac:dyDescent="0.2">
      <c r="K322" s="8"/>
    </row>
    <row r="323" spans="11:11" x14ac:dyDescent="0.2">
      <c r="K323" s="8"/>
    </row>
    <row r="324" spans="11:11" x14ac:dyDescent="0.2">
      <c r="K324" s="8"/>
    </row>
    <row r="325" spans="11:11" x14ac:dyDescent="0.2">
      <c r="K325" s="8"/>
    </row>
    <row r="326" spans="11:11" x14ac:dyDescent="0.2">
      <c r="K326" s="8"/>
    </row>
    <row r="327" spans="11:11" x14ac:dyDescent="0.2">
      <c r="K327" s="8"/>
    </row>
    <row r="328" spans="11:11" x14ac:dyDescent="0.2">
      <c r="K328" s="8"/>
    </row>
    <row r="329" spans="11:11" x14ac:dyDescent="0.2">
      <c r="K329" s="8"/>
    </row>
    <row r="330" spans="11:11" x14ac:dyDescent="0.2">
      <c r="K330" s="8"/>
    </row>
    <row r="331" spans="11:11" x14ac:dyDescent="0.2">
      <c r="K331" s="8"/>
    </row>
    <row r="332" spans="11:11" x14ac:dyDescent="0.2">
      <c r="K332" s="8"/>
    </row>
    <row r="333" spans="11:11" x14ac:dyDescent="0.2">
      <c r="K333" s="8"/>
    </row>
    <row r="334" spans="11:11" x14ac:dyDescent="0.2">
      <c r="K334" s="8"/>
    </row>
    <row r="335" spans="11:11" x14ac:dyDescent="0.2">
      <c r="K335" s="8"/>
    </row>
    <row r="336" spans="11:11" x14ac:dyDescent="0.2">
      <c r="K336" s="8"/>
    </row>
    <row r="337" spans="11:11" x14ac:dyDescent="0.2">
      <c r="K337" s="8"/>
    </row>
    <row r="338" spans="11:11" x14ac:dyDescent="0.2">
      <c r="K338" s="8"/>
    </row>
    <row r="339" spans="11:11" x14ac:dyDescent="0.2">
      <c r="K339" s="8"/>
    </row>
    <row r="340" spans="11:11" x14ac:dyDescent="0.2">
      <c r="K340" s="8"/>
    </row>
    <row r="341" spans="11:11" x14ac:dyDescent="0.2">
      <c r="K341" s="8"/>
    </row>
    <row r="342" spans="11:11" x14ac:dyDescent="0.2">
      <c r="K342" s="8"/>
    </row>
    <row r="343" spans="11:11" x14ac:dyDescent="0.2">
      <c r="K343" s="8"/>
    </row>
    <row r="344" spans="11:11" x14ac:dyDescent="0.2">
      <c r="K344" s="8"/>
    </row>
    <row r="345" spans="11:11" x14ac:dyDescent="0.2">
      <c r="K345" s="8"/>
    </row>
    <row r="346" spans="11:11" x14ac:dyDescent="0.2">
      <c r="K346" s="8"/>
    </row>
    <row r="347" spans="11:11" x14ac:dyDescent="0.2">
      <c r="K347" s="8"/>
    </row>
    <row r="348" spans="11:11" x14ac:dyDescent="0.2">
      <c r="K348" s="8"/>
    </row>
    <row r="349" spans="11:11" x14ac:dyDescent="0.2">
      <c r="K349" s="8"/>
    </row>
    <row r="350" spans="11:11" x14ac:dyDescent="0.2">
      <c r="K350" s="8"/>
    </row>
    <row r="351" spans="11:11" x14ac:dyDescent="0.2">
      <c r="K351" s="8"/>
    </row>
    <row r="352" spans="11:11" x14ac:dyDescent="0.2">
      <c r="K352" s="8"/>
    </row>
    <row r="353" spans="11:11" x14ac:dyDescent="0.2">
      <c r="K353" s="8"/>
    </row>
    <row r="354" spans="11:11" x14ac:dyDescent="0.2">
      <c r="K354" s="8"/>
    </row>
    <row r="355" spans="11:11" x14ac:dyDescent="0.2">
      <c r="K355" s="8"/>
    </row>
    <row r="356" spans="11:11" x14ac:dyDescent="0.2">
      <c r="K356" s="8"/>
    </row>
    <row r="357" spans="11:11" x14ac:dyDescent="0.2">
      <c r="K357" s="8"/>
    </row>
    <row r="358" spans="11:11" x14ac:dyDescent="0.2">
      <c r="K358" s="8"/>
    </row>
    <row r="359" spans="11:11" x14ac:dyDescent="0.2">
      <c r="K359" s="8"/>
    </row>
    <row r="360" spans="11:11" x14ac:dyDescent="0.2">
      <c r="K360" s="8"/>
    </row>
    <row r="361" spans="11:11" x14ac:dyDescent="0.2">
      <c r="K361" s="8"/>
    </row>
    <row r="362" spans="11:11" x14ac:dyDescent="0.2">
      <c r="K362" s="8"/>
    </row>
    <row r="363" spans="11:11" x14ac:dyDescent="0.2">
      <c r="K363" s="8"/>
    </row>
    <row r="364" spans="11:11" x14ac:dyDescent="0.2">
      <c r="K364" s="8"/>
    </row>
    <row r="365" spans="11:11" x14ac:dyDescent="0.2">
      <c r="K365" s="8"/>
    </row>
    <row r="366" spans="11:11" x14ac:dyDescent="0.2">
      <c r="K366" s="8"/>
    </row>
    <row r="367" spans="11:11" x14ac:dyDescent="0.2">
      <c r="K367" s="8"/>
    </row>
    <row r="368" spans="11:11" x14ac:dyDescent="0.2">
      <c r="K368" s="8"/>
    </row>
    <row r="369" spans="11:11" x14ac:dyDescent="0.2">
      <c r="K369" s="8"/>
    </row>
    <row r="370" spans="11:11" x14ac:dyDescent="0.2">
      <c r="K370" s="8"/>
    </row>
    <row r="371" spans="11:11" x14ac:dyDescent="0.2">
      <c r="K371" s="8"/>
    </row>
    <row r="372" spans="11:11" x14ac:dyDescent="0.2">
      <c r="K372" s="8"/>
    </row>
    <row r="373" spans="11:11" x14ac:dyDescent="0.2">
      <c r="K373" s="8"/>
    </row>
    <row r="374" spans="11:11" x14ac:dyDescent="0.2">
      <c r="K374" s="8"/>
    </row>
    <row r="375" spans="11:11" x14ac:dyDescent="0.2">
      <c r="K375" s="8"/>
    </row>
    <row r="376" spans="11:11" x14ac:dyDescent="0.2">
      <c r="K376" s="8"/>
    </row>
    <row r="377" spans="11:11" x14ac:dyDescent="0.2">
      <c r="K377" s="8"/>
    </row>
    <row r="378" spans="11:11" x14ac:dyDescent="0.2">
      <c r="K378" s="8"/>
    </row>
    <row r="379" spans="11:11" x14ac:dyDescent="0.2">
      <c r="K379" s="8"/>
    </row>
    <row r="380" spans="11:11" x14ac:dyDescent="0.2">
      <c r="K380" s="8"/>
    </row>
    <row r="381" spans="11:11" x14ac:dyDescent="0.2">
      <c r="K381" s="8"/>
    </row>
    <row r="382" spans="11:11" x14ac:dyDescent="0.2">
      <c r="K382" s="8"/>
    </row>
    <row r="383" spans="11:11" x14ac:dyDescent="0.2">
      <c r="K383" s="8"/>
    </row>
    <row r="384" spans="11:11" x14ac:dyDescent="0.2">
      <c r="K384" s="8"/>
    </row>
    <row r="385" spans="11:11" x14ac:dyDescent="0.2">
      <c r="K385" s="8"/>
    </row>
    <row r="386" spans="11:11" x14ac:dyDescent="0.2">
      <c r="K386" s="8"/>
    </row>
    <row r="387" spans="11:11" x14ac:dyDescent="0.2">
      <c r="K387" s="8"/>
    </row>
    <row r="388" spans="11:11" x14ac:dyDescent="0.2">
      <c r="K388" s="8"/>
    </row>
    <row r="389" spans="11:11" x14ac:dyDescent="0.2">
      <c r="K389" s="8"/>
    </row>
    <row r="390" spans="11:11" x14ac:dyDescent="0.2">
      <c r="K390" s="8"/>
    </row>
    <row r="391" spans="11:11" x14ac:dyDescent="0.2">
      <c r="K391" s="8"/>
    </row>
    <row r="392" spans="11:11" x14ac:dyDescent="0.2">
      <c r="K392" s="8"/>
    </row>
    <row r="393" spans="11:11" x14ac:dyDescent="0.2">
      <c r="K393" s="8"/>
    </row>
    <row r="394" spans="11:11" x14ac:dyDescent="0.2">
      <c r="K394" s="8"/>
    </row>
    <row r="395" spans="11:11" x14ac:dyDescent="0.2">
      <c r="K395" s="8"/>
    </row>
    <row r="396" spans="11:11" x14ac:dyDescent="0.2">
      <c r="K396" s="8"/>
    </row>
    <row r="397" spans="11:11" x14ac:dyDescent="0.2">
      <c r="K397" s="8"/>
    </row>
    <row r="398" spans="11:11" x14ac:dyDescent="0.2">
      <c r="K398" s="8"/>
    </row>
    <row r="399" spans="11:11" x14ac:dyDescent="0.2">
      <c r="K399" s="8"/>
    </row>
    <row r="400" spans="11:11" x14ac:dyDescent="0.2">
      <c r="K400" s="8"/>
    </row>
    <row r="401" spans="11:11" x14ac:dyDescent="0.2">
      <c r="K401" s="8"/>
    </row>
    <row r="402" spans="11:11" x14ac:dyDescent="0.2">
      <c r="K402" s="8"/>
    </row>
    <row r="403" spans="11:11" x14ac:dyDescent="0.2">
      <c r="K403" s="8"/>
    </row>
    <row r="404" spans="11:11" x14ac:dyDescent="0.2">
      <c r="K404" s="8"/>
    </row>
    <row r="405" spans="11:11" x14ac:dyDescent="0.2">
      <c r="K405" s="8"/>
    </row>
    <row r="406" spans="11:11" x14ac:dyDescent="0.2">
      <c r="K406" s="8"/>
    </row>
    <row r="407" spans="11:11" x14ac:dyDescent="0.2">
      <c r="K407" s="8"/>
    </row>
    <row r="408" spans="11:11" x14ac:dyDescent="0.2">
      <c r="K408" s="8"/>
    </row>
    <row r="409" spans="11:11" x14ac:dyDescent="0.2">
      <c r="K409" s="8"/>
    </row>
    <row r="410" spans="11:11" x14ac:dyDescent="0.2">
      <c r="K410" s="8"/>
    </row>
    <row r="411" spans="11:11" x14ac:dyDescent="0.2">
      <c r="K411" s="8"/>
    </row>
    <row r="412" spans="11:11" x14ac:dyDescent="0.2">
      <c r="K412" s="8"/>
    </row>
    <row r="413" spans="11:11" x14ac:dyDescent="0.2">
      <c r="K413" s="8"/>
    </row>
    <row r="414" spans="11:11" x14ac:dyDescent="0.2">
      <c r="K414" s="8"/>
    </row>
    <row r="415" spans="11:11" x14ac:dyDescent="0.2">
      <c r="K415" s="8"/>
    </row>
    <row r="416" spans="11:11" x14ac:dyDescent="0.2">
      <c r="K416" s="8"/>
    </row>
    <row r="417" spans="11:11" x14ac:dyDescent="0.2">
      <c r="K417" s="8"/>
    </row>
    <row r="418" spans="11:11" x14ac:dyDescent="0.2">
      <c r="K418" s="8"/>
    </row>
    <row r="419" spans="11:11" x14ac:dyDescent="0.2">
      <c r="K419" s="8"/>
    </row>
    <row r="420" spans="11:11" x14ac:dyDescent="0.2">
      <c r="K420" s="8"/>
    </row>
    <row r="421" spans="11:11" x14ac:dyDescent="0.2">
      <c r="K421" s="8"/>
    </row>
    <row r="422" spans="11:11" x14ac:dyDescent="0.2">
      <c r="K422" s="8"/>
    </row>
    <row r="423" spans="11:11" x14ac:dyDescent="0.2">
      <c r="K423" s="8"/>
    </row>
    <row r="424" spans="11:11" x14ac:dyDescent="0.2">
      <c r="K424" s="8"/>
    </row>
    <row r="425" spans="11:11" x14ac:dyDescent="0.2">
      <c r="K425" s="8"/>
    </row>
    <row r="426" spans="11:11" x14ac:dyDescent="0.2">
      <c r="K426" s="8"/>
    </row>
    <row r="427" spans="11:11" x14ac:dyDescent="0.2">
      <c r="K427" s="8"/>
    </row>
    <row r="428" spans="11:11" x14ac:dyDescent="0.2">
      <c r="K428" s="8"/>
    </row>
    <row r="429" spans="11:11" x14ac:dyDescent="0.2">
      <c r="K429" s="8"/>
    </row>
    <row r="430" spans="11:11" x14ac:dyDescent="0.2">
      <c r="K430" s="8"/>
    </row>
    <row r="431" spans="11:11" x14ac:dyDescent="0.2">
      <c r="K431" s="8"/>
    </row>
    <row r="432" spans="11:11" x14ac:dyDescent="0.2">
      <c r="K432" s="8"/>
    </row>
    <row r="433" spans="11:11" x14ac:dyDescent="0.2">
      <c r="K433" s="8"/>
    </row>
    <row r="434" spans="11:11" x14ac:dyDescent="0.2">
      <c r="K434" s="8"/>
    </row>
    <row r="435" spans="11:11" x14ac:dyDescent="0.2">
      <c r="K435" s="8"/>
    </row>
    <row r="436" spans="11:11" x14ac:dyDescent="0.2">
      <c r="K436" s="8"/>
    </row>
    <row r="437" spans="11:11" x14ac:dyDescent="0.2">
      <c r="K437" s="8"/>
    </row>
    <row r="438" spans="11:11" x14ac:dyDescent="0.2">
      <c r="K438" s="8"/>
    </row>
    <row r="439" spans="11:11" x14ac:dyDescent="0.2">
      <c r="K439" s="8"/>
    </row>
    <row r="440" spans="11:11" x14ac:dyDescent="0.2">
      <c r="K440" s="8"/>
    </row>
    <row r="441" spans="11:11" x14ac:dyDescent="0.2">
      <c r="K441" s="8"/>
    </row>
    <row r="442" spans="11:11" x14ac:dyDescent="0.2">
      <c r="K442" s="8"/>
    </row>
    <row r="443" spans="11:11" x14ac:dyDescent="0.2">
      <c r="K443" s="8"/>
    </row>
    <row r="444" spans="11:11" x14ac:dyDescent="0.2">
      <c r="K444" s="8"/>
    </row>
    <row r="445" spans="11:11" x14ac:dyDescent="0.2">
      <c r="K445" s="8"/>
    </row>
    <row r="446" spans="11:11" x14ac:dyDescent="0.2">
      <c r="K446" s="8"/>
    </row>
    <row r="447" spans="11:11" x14ac:dyDescent="0.2">
      <c r="K447" s="8"/>
    </row>
    <row r="448" spans="11:11" x14ac:dyDescent="0.2">
      <c r="K448" s="8"/>
    </row>
    <row r="449" spans="11:11" x14ac:dyDescent="0.2">
      <c r="K449" s="8"/>
    </row>
    <row r="450" spans="11:11" x14ac:dyDescent="0.2">
      <c r="K450" s="8"/>
    </row>
    <row r="451" spans="11:11" x14ac:dyDescent="0.2">
      <c r="K451" s="8"/>
    </row>
    <row r="452" spans="11:11" x14ac:dyDescent="0.2">
      <c r="K452" s="8"/>
    </row>
    <row r="453" spans="11:11" x14ac:dyDescent="0.2">
      <c r="K453" s="8"/>
    </row>
    <row r="454" spans="11:11" x14ac:dyDescent="0.2">
      <c r="K454" s="8"/>
    </row>
    <row r="455" spans="11:11" x14ac:dyDescent="0.2">
      <c r="K455" s="8"/>
    </row>
    <row r="456" spans="11:11" x14ac:dyDescent="0.2">
      <c r="K456" s="8"/>
    </row>
    <row r="457" spans="11:11" x14ac:dyDescent="0.2">
      <c r="K457" s="8"/>
    </row>
    <row r="458" spans="11:11" x14ac:dyDescent="0.2">
      <c r="K458" s="8"/>
    </row>
    <row r="459" spans="11:11" x14ac:dyDescent="0.2">
      <c r="K459" s="8"/>
    </row>
    <row r="460" spans="11:11" x14ac:dyDescent="0.2">
      <c r="K460" s="8"/>
    </row>
    <row r="461" spans="11:11" x14ac:dyDescent="0.2">
      <c r="K461" s="8"/>
    </row>
    <row r="462" spans="11:11" x14ac:dyDescent="0.2">
      <c r="K462" s="8"/>
    </row>
    <row r="463" spans="11:11" x14ac:dyDescent="0.2">
      <c r="K463" s="8"/>
    </row>
    <row r="464" spans="11:11" x14ac:dyDescent="0.2">
      <c r="K464" s="8"/>
    </row>
    <row r="465" spans="11:11" x14ac:dyDescent="0.2">
      <c r="K465" s="8"/>
    </row>
    <row r="466" spans="11:11" x14ac:dyDescent="0.2">
      <c r="K466" s="8"/>
    </row>
    <row r="467" spans="11:11" x14ac:dyDescent="0.2">
      <c r="K467" s="8"/>
    </row>
    <row r="468" spans="11:11" x14ac:dyDescent="0.2">
      <c r="K468" s="8"/>
    </row>
    <row r="469" spans="11:11" x14ac:dyDescent="0.2">
      <c r="K469" s="8"/>
    </row>
    <row r="470" spans="11:11" x14ac:dyDescent="0.2">
      <c r="K470" s="8"/>
    </row>
    <row r="471" spans="11:11" x14ac:dyDescent="0.2">
      <c r="K471" s="8"/>
    </row>
    <row r="472" spans="11:11" x14ac:dyDescent="0.2">
      <c r="K472" s="8"/>
    </row>
    <row r="473" spans="11:11" x14ac:dyDescent="0.2">
      <c r="K473" s="8"/>
    </row>
    <row r="474" spans="11:11" x14ac:dyDescent="0.2">
      <c r="K474" s="8"/>
    </row>
    <row r="475" spans="11:11" x14ac:dyDescent="0.2">
      <c r="K475" s="8"/>
    </row>
    <row r="476" spans="11:11" x14ac:dyDescent="0.2">
      <c r="K476" s="8"/>
    </row>
    <row r="477" spans="11:11" x14ac:dyDescent="0.2">
      <c r="K477" s="8"/>
    </row>
    <row r="478" spans="11:11" x14ac:dyDescent="0.2">
      <c r="K478" s="8"/>
    </row>
    <row r="479" spans="11:11" x14ac:dyDescent="0.2">
      <c r="K479" s="8"/>
    </row>
    <row r="480" spans="11:11" x14ac:dyDescent="0.2">
      <c r="K480" s="8"/>
    </row>
    <row r="481" spans="11:11" x14ac:dyDescent="0.2">
      <c r="K481" s="8"/>
    </row>
    <row r="482" spans="11:11" x14ac:dyDescent="0.2">
      <c r="K482" s="8"/>
    </row>
    <row r="483" spans="11:11" x14ac:dyDescent="0.2">
      <c r="K483" s="8"/>
    </row>
    <row r="484" spans="11:11" x14ac:dyDescent="0.2">
      <c r="K484" s="8"/>
    </row>
    <row r="485" spans="11:11" x14ac:dyDescent="0.2">
      <c r="K485" s="8"/>
    </row>
    <row r="486" spans="11:11" x14ac:dyDescent="0.2">
      <c r="K486" s="8"/>
    </row>
    <row r="487" spans="11:11" x14ac:dyDescent="0.2">
      <c r="K487" s="8"/>
    </row>
    <row r="488" spans="11:11" x14ac:dyDescent="0.2">
      <c r="K488" s="8"/>
    </row>
    <row r="489" spans="11:11" x14ac:dyDescent="0.2">
      <c r="K489" s="8"/>
    </row>
    <row r="490" spans="11:11" x14ac:dyDescent="0.2">
      <c r="K490" s="8"/>
    </row>
    <row r="491" spans="11:11" x14ac:dyDescent="0.2">
      <c r="K491" s="8"/>
    </row>
    <row r="492" spans="11:11" x14ac:dyDescent="0.2">
      <c r="K492" s="8"/>
    </row>
    <row r="493" spans="11:11" x14ac:dyDescent="0.2">
      <c r="K493" s="8"/>
    </row>
    <row r="494" spans="11:11" x14ac:dyDescent="0.2">
      <c r="K494" s="8"/>
    </row>
    <row r="495" spans="11:11" x14ac:dyDescent="0.2">
      <c r="K495" s="8"/>
    </row>
    <row r="496" spans="11:11" x14ac:dyDescent="0.2">
      <c r="K496" s="8"/>
    </row>
    <row r="497" spans="11:11" x14ac:dyDescent="0.2">
      <c r="K497" s="8"/>
    </row>
    <row r="498" spans="11:11" x14ac:dyDescent="0.2">
      <c r="K498" s="8"/>
    </row>
    <row r="499" spans="11:11" x14ac:dyDescent="0.2">
      <c r="K499" s="8"/>
    </row>
    <row r="500" spans="11:11" x14ac:dyDescent="0.2">
      <c r="K500" s="8"/>
    </row>
    <row r="501" spans="11:11" x14ac:dyDescent="0.2">
      <c r="K501" s="8"/>
    </row>
    <row r="502" spans="11:11" x14ac:dyDescent="0.2">
      <c r="K502" s="8"/>
    </row>
    <row r="503" spans="11:11" x14ac:dyDescent="0.2">
      <c r="K503" s="8"/>
    </row>
    <row r="504" spans="11:11" x14ac:dyDescent="0.2">
      <c r="K504" s="8"/>
    </row>
    <row r="505" spans="11:11" x14ac:dyDescent="0.2">
      <c r="K505" s="8"/>
    </row>
    <row r="506" spans="11:11" x14ac:dyDescent="0.2">
      <c r="K506" s="8"/>
    </row>
    <row r="507" spans="11:11" x14ac:dyDescent="0.2">
      <c r="K507" s="8"/>
    </row>
    <row r="508" spans="11:11" x14ac:dyDescent="0.2">
      <c r="K508" s="8"/>
    </row>
    <row r="509" spans="11:11" x14ac:dyDescent="0.2">
      <c r="K509" s="8"/>
    </row>
    <row r="510" spans="11:11" x14ac:dyDescent="0.2">
      <c r="K510" s="8"/>
    </row>
    <row r="511" spans="11:11" x14ac:dyDescent="0.2">
      <c r="K511" s="8"/>
    </row>
    <row r="512" spans="11:11" x14ac:dyDescent="0.2">
      <c r="K512" s="8"/>
    </row>
    <row r="513" spans="11:11" x14ac:dyDescent="0.2">
      <c r="K513" s="8"/>
    </row>
    <row r="514" spans="11:11" x14ac:dyDescent="0.2">
      <c r="K514" s="8"/>
    </row>
    <row r="515" spans="11:11" x14ac:dyDescent="0.2">
      <c r="K515" s="8"/>
    </row>
    <row r="516" spans="11:11" x14ac:dyDescent="0.2">
      <c r="K516" s="8"/>
    </row>
    <row r="517" spans="11:11" x14ac:dyDescent="0.2">
      <c r="K517" s="8"/>
    </row>
    <row r="518" spans="11:11" x14ac:dyDescent="0.2">
      <c r="K518" s="8"/>
    </row>
    <row r="519" spans="11:11" x14ac:dyDescent="0.2">
      <c r="K519" s="8"/>
    </row>
    <row r="520" spans="11:11" x14ac:dyDescent="0.2">
      <c r="K520" s="8"/>
    </row>
    <row r="521" spans="11:11" x14ac:dyDescent="0.2">
      <c r="K521" s="8"/>
    </row>
    <row r="522" spans="11:11" x14ac:dyDescent="0.2">
      <c r="K522" s="8"/>
    </row>
    <row r="523" spans="11:11" x14ac:dyDescent="0.2">
      <c r="K523" s="8"/>
    </row>
    <row r="524" spans="11:11" x14ac:dyDescent="0.2">
      <c r="K524" s="8"/>
    </row>
    <row r="525" spans="11:11" x14ac:dyDescent="0.2">
      <c r="K525" s="8"/>
    </row>
    <row r="526" spans="11:11" x14ac:dyDescent="0.2">
      <c r="K526" s="8"/>
    </row>
    <row r="527" spans="11:11" x14ac:dyDescent="0.2">
      <c r="K527" s="8"/>
    </row>
    <row r="528" spans="11:11" x14ac:dyDescent="0.2">
      <c r="K528" s="8"/>
    </row>
    <row r="529" spans="11:11" x14ac:dyDescent="0.2">
      <c r="K529" s="8"/>
    </row>
    <row r="530" spans="11:11" x14ac:dyDescent="0.2">
      <c r="K530" s="8"/>
    </row>
    <row r="531" spans="11:11" x14ac:dyDescent="0.2">
      <c r="K531" s="8"/>
    </row>
    <row r="532" spans="11:11" x14ac:dyDescent="0.2">
      <c r="K532" s="8"/>
    </row>
    <row r="533" spans="11:11" x14ac:dyDescent="0.2">
      <c r="K533" s="8"/>
    </row>
    <row r="534" spans="11:11" x14ac:dyDescent="0.2">
      <c r="K534" s="8"/>
    </row>
    <row r="535" spans="11:11" x14ac:dyDescent="0.2">
      <c r="K535" s="8"/>
    </row>
    <row r="536" spans="11:11" x14ac:dyDescent="0.2">
      <c r="K536" s="8"/>
    </row>
    <row r="537" spans="11:11" x14ac:dyDescent="0.2">
      <c r="K537" s="8"/>
    </row>
    <row r="538" spans="11:11" x14ac:dyDescent="0.2">
      <c r="K538" s="8"/>
    </row>
    <row r="539" spans="11:11" x14ac:dyDescent="0.2">
      <c r="K539" s="8"/>
    </row>
    <row r="540" spans="11:11" x14ac:dyDescent="0.2">
      <c r="K540" s="8"/>
    </row>
    <row r="541" spans="11:11" x14ac:dyDescent="0.2">
      <c r="K541" s="8"/>
    </row>
    <row r="542" spans="11:11" x14ac:dyDescent="0.2">
      <c r="K542" s="8"/>
    </row>
    <row r="543" spans="11:11" x14ac:dyDescent="0.2">
      <c r="K543" s="8"/>
    </row>
    <row r="544" spans="11:11" x14ac:dyDescent="0.2">
      <c r="K544" s="8"/>
    </row>
    <row r="545" spans="11:11" x14ac:dyDescent="0.2">
      <c r="K545" s="8"/>
    </row>
    <row r="546" spans="11:11" x14ac:dyDescent="0.2">
      <c r="K546" s="8"/>
    </row>
    <row r="547" spans="11:11" x14ac:dyDescent="0.2">
      <c r="K547" s="8"/>
    </row>
    <row r="548" spans="11:11" x14ac:dyDescent="0.2">
      <c r="K548" s="8"/>
    </row>
    <row r="549" spans="11:11" x14ac:dyDescent="0.2">
      <c r="K549" s="8"/>
    </row>
    <row r="550" spans="11:11" x14ac:dyDescent="0.2">
      <c r="K550" s="8"/>
    </row>
    <row r="551" spans="11:11" x14ac:dyDescent="0.2">
      <c r="K551" s="8"/>
    </row>
    <row r="552" spans="11:11" x14ac:dyDescent="0.2">
      <c r="K552" s="8"/>
    </row>
    <row r="553" spans="11:11" x14ac:dyDescent="0.2">
      <c r="K553" s="8"/>
    </row>
    <row r="554" spans="11:11" x14ac:dyDescent="0.2">
      <c r="K554" s="8"/>
    </row>
    <row r="555" spans="11:11" x14ac:dyDescent="0.2">
      <c r="K555" s="8"/>
    </row>
    <row r="556" spans="11:11" x14ac:dyDescent="0.2">
      <c r="K556" s="8"/>
    </row>
    <row r="557" spans="11:11" x14ac:dyDescent="0.2">
      <c r="K557" s="8"/>
    </row>
    <row r="558" spans="11:11" x14ac:dyDescent="0.2">
      <c r="K558" s="8"/>
    </row>
    <row r="559" spans="11:11" x14ac:dyDescent="0.2">
      <c r="K559" s="8"/>
    </row>
    <row r="560" spans="11:11" x14ac:dyDescent="0.2">
      <c r="K560" s="8"/>
    </row>
    <row r="561" spans="11:11" x14ac:dyDescent="0.2">
      <c r="K561" s="8"/>
    </row>
    <row r="562" spans="11:11" x14ac:dyDescent="0.2">
      <c r="K562" s="8"/>
    </row>
    <row r="563" spans="11:11" x14ac:dyDescent="0.2">
      <c r="K563" s="8"/>
    </row>
    <row r="564" spans="11:11" x14ac:dyDescent="0.2">
      <c r="K564" s="8"/>
    </row>
    <row r="565" spans="11:11" x14ac:dyDescent="0.2">
      <c r="K565" s="8"/>
    </row>
    <row r="566" spans="11:11" x14ac:dyDescent="0.2">
      <c r="K566" s="8"/>
    </row>
    <row r="567" spans="11:11" x14ac:dyDescent="0.2">
      <c r="K567" s="8"/>
    </row>
    <row r="568" spans="11:11" x14ac:dyDescent="0.2">
      <c r="K568" s="8"/>
    </row>
    <row r="569" spans="11:11" x14ac:dyDescent="0.2">
      <c r="K569" s="8"/>
    </row>
    <row r="570" spans="11:11" x14ac:dyDescent="0.2">
      <c r="K570" s="8"/>
    </row>
    <row r="571" spans="11:11" x14ac:dyDescent="0.2">
      <c r="K571" s="8"/>
    </row>
    <row r="572" spans="11:11" x14ac:dyDescent="0.2">
      <c r="K572" s="8"/>
    </row>
    <row r="573" spans="11:11" x14ac:dyDescent="0.2">
      <c r="K573" s="8"/>
    </row>
    <row r="574" spans="11:11" x14ac:dyDescent="0.2">
      <c r="K574" s="8"/>
    </row>
    <row r="575" spans="11:11" x14ac:dyDescent="0.2">
      <c r="K575" s="8"/>
    </row>
    <row r="576" spans="11:11" x14ac:dyDescent="0.2">
      <c r="K576" s="8"/>
    </row>
    <row r="577" spans="11:11" x14ac:dyDescent="0.2">
      <c r="K577" s="8"/>
    </row>
    <row r="578" spans="11:11" x14ac:dyDescent="0.2">
      <c r="K578" s="8"/>
    </row>
    <row r="579" spans="11:11" x14ac:dyDescent="0.2">
      <c r="K579" s="8"/>
    </row>
    <row r="580" spans="11:11" x14ac:dyDescent="0.2">
      <c r="K580" s="8"/>
    </row>
    <row r="581" spans="11:11" x14ac:dyDescent="0.2">
      <c r="K581" s="8"/>
    </row>
    <row r="582" spans="11:11" x14ac:dyDescent="0.2">
      <c r="K582" s="8"/>
    </row>
    <row r="583" spans="11:11" x14ac:dyDescent="0.2">
      <c r="K583" s="8"/>
    </row>
    <row r="584" spans="11:11" x14ac:dyDescent="0.2">
      <c r="K584" s="8"/>
    </row>
    <row r="585" spans="11:11" x14ac:dyDescent="0.2">
      <c r="K585" s="8"/>
    </row>
    <row r="586" spans="11:11" x14ac:dyDescent="0.2">
      <c r="K586" s="8"/>
    </row>
    <row r="587" spans="11:11" x14ac:dyDescent="0.2">
      <c r="K587" s="8"/>
    </row>
    <row r="588" spans="11:11" x14ac:dyDescent="0.2">
      <c r="K588" s="8"/>
    </row>
    <row r="589" spans="11:11" x14ac:dyDescent="0.2">
      <c r="K589" s="8"/>
    </row>
    <row r="590" spans="11:11" x14ac:dyDescent="0.2">
      <c r="K590" s="8"/>
    </row>
    <row r="591" spans="11:11" x14ac:dyDescent="0.2">
      <c r="K591" s="8"/>
    </row>
    <row r="592" spans="11:11" x14ac:dyDescent="0.2">
      <c r="K592" s="8"/>
    </row>
    <row r="593" spans="11:11" x14ac:dyDescent="0.2">
      <c r="K593" s="8"/>
    </row>
    <row r="594" spans="11:11" x14ac:dyDescent="0.2">
      <c r="K594" s="8"/>
    </row>
    <row r="595" spans="11:11" x14ac:dyDescent="0.2">
      <c r="K595" s="8"/>
    </row>
    <row r="596" spans="11:11" x14ac:dyDescent="0.2">
      <c r="K596" s="8"/>
    </row>
    <row r="597" spans="11:11" x14ac:dyDescent="0.2">
      <c r="K597" s="8"/>
    </row>
    <row r="598" spans="11:11" x14ac:dyDescent="0.2">
      <c r="K598" s="8"/>
    </row>
    <row r="599" spans="11:11" x14ac:dyDescent="0.2">
      <c r="K599" s="8"/>
    </row>
    <row r="600" spans="11:11" x14ac:dyDescent="0.2">
      <c r="K600" s="8"/>
    </row>
    <row r="601" spans="11:11" x14ac:dyDescent="0.2">
      <c r="K601" s="8"/>
    </row>
    <row r="602" spans="11:11" x14ac:dyDescent="0.2">
      <c r="K602" s="8"/>
    </row>
    <row r="603" spans="11:11" x14ac:dyDescent="0.2">
      <c r="K603" s="8"/>
    </row>
    <row r="604" spans="11:11" x14ac:dyDescent="0.2">
      <c r="K604" s="8"/>
    </row>
    <row r="605" spans="11:11" x14ac:dyDescent="0.2">
      <c r="K605" s="8"/>
    </row>
    <row r="606" spans="11:11" x14ac:dyDescent="0.2">
      <c r="K606" s="8"/>
    </row>
    <row r="607" spans="11:11" x14ac:dyDescent="0.2">
      <c r="K607" s="8"/>
    </row>
    <row r="608" spans="11:11" x14ac:dyDescent="0.2">
      <c r="K608" s="8"/>
    </row>
    <row r="609" spans="11:11" x14ac:dyDescent="0.2">
      <c r="K609" s="8"/>
    </row>
    <row r="610" spans="11:11" x14ac:dyDescent="0.2">
      <c r="K610" s="8"/>
    </row>
    <row r="611" spans="11:11" x14ac:dyDescent="0.2">
      <c r="K611" s="8"/>
    </row>
    <row r="612" spans="11:11" x14ac:dyDescent="0.2">
      <c r="K612" s="8"/>
    </row>
    <row r="613" spans="11:11" x14ac:dyDescent="0.2">
      <c r="K613" s="8"/>
    </row>
    <row r="614" spans="11:11" x14ac:dyDescent="0.2">
      <c r="K614" s="8"/>
    </row>
    <row r="615" spans="11:11" x14ac:dyDescent="0.2">
      <c r="K615" s="8"/>
    </row>
    <row r="616" spans="11:11" x14ac:dyDescent="0.2">
      <c r="K616" s="8"/>
    </row>
    <row r="617" spans="11:11" x14ac:dyDescent="0.2">
      <c r="K617" s="8"/>
    </row>
  </sheetData>
  <sheetProtection password="DA23" sheet="1" objects="1" scenarios="1" selectLockedCells="1"/>
  <mergeCells count="5">
    <mergeCell ref="A1:C1"/>
    <mergeCell ref="F2:H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H35:J35">
      <formula1>0</formula1>
      <formula2>24</formula2>
    </dataValidation>
    <dataValidation allowBlank="1" showInputMessage="1" showErrorMessage="1" promptTitle="Saisir" prompt="le nombre de leçons!_x000a_Ecrire les fractions de leçons sous forme décimale (par ex. une demi-leçon = 0.5)." sqref="E4:E34"/>
    <dataValidation type="decimal" allowBlank="1" showInputMessage="1" showErrorMessage="1" errorTitle="ACHTUNG" error="Dezimalen nicht mit Komma, sondern Punkt!" promptTitle="Saisir" prompt="le nombre d’heures. Ecrire les fractions d’heures sous forme décimale (par ex. 30 mn = 0.5, 45 mn = 0.75)." sqref="G4:J34">
      <formula1>0</formula1>
      <formula2>24</formula2>
    </dataValidation>
  </dataValidations>
  <pageMargins left="0.35433070866141736" right="0.43307086614173229" top="0.23622047244094491" bottom="0.39370078740157483" header="0.19685039370078741" footer="0.35433070866141736"/>
  <pageSetup paperSize="9" scale="67" fitToHeight="3" orientation="portrait" horizontalDpi="360" verticalDpi="300" r:id="rId1"/>
  <headerFooter alignWithMargins="0">
    <oddFooter>&amp;L&amp;8#527411v2A&amp;Rdécembre 2010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17"/>
  <sheetViews>
    <sheetView showGridLines="0" zoomScale="75" zoomScaleNormal="100" workbookViewId="0">
      <pane ySplit="3" topLeftCell="A4" activePane="bottomLeft" state="frozen"/>
      <selection activeCell="G2" sqref="G2:H2"/>
      <selection pane="bottomLeft"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11.7109375" style="16" customWidth="1"/>
    <col min="6" max="7" width="15" style="17" customWidth="1"/>
    <col min="8" max="10" width="14.5703125" style="17" customWidth="1"/>
    <col min="11" max="11" width="2.7109375" style="17" customWidth="1"/>
    <col min="12" max="12" width="2.85546875" style="8" customWidth="1"/>
    <col min="13" max="16384" width="16.28515625" style="8"/>
  </cols>
  <sheetData>
    <row r="1" spans="1:51" ht="24" thickBot="1" x14ac:dyDescent="0.4">
      <c r="A1" s="216">
        <f>mars!A1+31</f>
        <v>44287</v>
      </c>
      <c r="B1" s="216"/>
      <c r="C1" s="216"/>
      <c r="D1" s="4"/>
      <c r="E1" s="4"/>
      <c r="F1" s="5"/>
      <c r="G1" s="5"/>
      <c r="H1" s="5"/>
      <c r="I1" s="5"/>
      <c r="J1" s="5"/>
      <c r="K1" s="6"/>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11" customFormat="1" ht="51.75" customHeight="1" x14ac:dyDescent="0.2">
      <c r="A2" s="222" t="s">
        <v>50</v>
      </c>
      <c r="B2" s="53"/>
      <c r="C2" s="220" t="s">
        <v>51</v>
      </c>
      <c r="D2" s="220" t="s">
        <v>102</v>
      </c>
      <c r="E2" s="36" t="s">
        <v>38</v>
      </c>
      <c r="F2" s="217" t="s">
        <v>57</v>
      </c>
      <c r="G2" s="218"/>
      <c r="H2" s="219"/>
      <c r="I2" s="25" t="s">
        <v>32</v>
      </c>
      <c r="J2" s="9" t="s">
        <v>59</v>
      </c>
      <c r="K2" s="10"/>
      <c r="L2" s="10"/>
    </row>
    <row r="3" spans="1:51" s="11" customFormat="1" ht="39" thickBot="1" x14ac:dyDescent="0.25">
      <c r="A3" s="223"/>
      <c r="B3" s="54"/>
      <c r="C3" s="221"/>
      <c r="D3" s="221"/>
      <c r="E3" s="70" t="s">
        <v>53</v>
      </c>
      <c r="F3" s="100" t="s">
        <v>54</v>
      </c>
      <c r="G3" s="101" t="s">
        <v>55</v>
      </c>
      <c r="H3" s="102" t="s">
        <v>56</v>
      </c>
      <c r="I3" s="26" t="s">
        <v>60</v>
      </c>
      <c r="J3" s="12" t="s">
        <v>60</v>
      </c>
    </row>
    <row r="4" spans="1:51" s="13" customFormat="1" ht="14.25" x14ac:dyDescent="0.2">
      <c r="A4" s="52">
        <f>A1</f>
        <v>44287</v>
      </c>
      <c r="B4" s="99">
        <f t="shared" ref="B4:B33" si="0">A4</f>
        <v>44287</v>
      </c>
      <c r="C4" s="42"/>
      <c r="D4" s="43"/>
      <c r="E4" s="48"/>
      <c r="F4" s="20">
        <f t="shared" ref="F4:F34" si="1">E4*0.75</f>
        <v>0</v>
      </c>
      <c r="G4" s="1"/>
      <c r="H4" s="1"/>
      <c r="I4" s="2"/>
      <c r="J4" s="3"/>
    </row>
    <row r="5" spans="1:51" s="13" customFormat="1" ht="14.25" x14ac:dyDescent="0.2">
      <c r="A5" s="52">
        <f t="shared" ref="A5:A33" si="2">A4+1</f>
        <v>44288</v>
      </c>
      <c r="B5" s="99">
        <f t="shared" si="0"/>
        <v>44288</v>
      </c>
      <c r="C5" s="42"/>
      <c r="D5" s="43"/>
      <c r="E5" s="48"/>
      <c r="F5" s="20">
        <f t="shared" si="1"/>
        <v>0</v>
      </c>
      <c r="G5" s="1"/>
      <c r="H5" s="1"/>
      <c r="I5" s="2"/>
      <c r="J5" s="3"/>
    </row>
    <row r="6" spans="1:51" s="13" customFormat="1" ht="14.25" x14ac:dyDescent="0.2">
      <c r="A6" s="52">
        <f t="shared" si="2"/>
        <v>44289</v>
      </c>
      <c r="B6" s="99">
        <f t="shared" si="0"/>
        <v>44289</v>
      </c>
      <c r="C6" s="42"/>
      <c r="D6" s="43"/>
      <c r="E6" s="48"/>
      <c r="F6" s="20">
        <f t="shared" si="1"/>
        <v>0</v>
      </c>
      <c r="G6" s="1"/>
      <c r="H6" s="1"/>
      <c r="I6" s="2"/>
      <c r="J6" s="3"/>
    </row>
    <row r="7" spans="1:51" s="13" customFormat="1" ht="14.25" x14ac:dyDescent="0.2">
      <c r="A7" s="52">
        <f t="shared" si="2"/>
        <v>44290</v>
      </c>
      <c r="B7" s="99">
        <f t="shared" si="0"/>
        <v>44290</v>
      </c>
      <c r="C7" s="42"/>
      <c r="D7" s="43"/>
      <c r="E7" s="48"/>
      <c r="F7" s="20">
        <f t="shared" si="1"/>
        <v>0</v>
      </c>
      <c r="G7" s="1"/>
      <c r="H7" s="1"/>
      <c r="I7" s="2"/>
      <c r="J7" s="3"/>
    </row>
    <row r="8" spans="1:51" s="13" customFormat="1" ht="14.25" x14ac:dyDescent="0.2">
      <c r="A8" s="52">
        <f t="shared" si="2"/>
        <v>44291</v>
      </c>
      <c r="B8" s="99">
        <f t="shared" si="0"/>
        <v>44291</v>
      </c>
      <c r="C8" s="42"/>
      <c r="D8" s="43"/>
      <c r="E8" s="48"/>
      <c r="F8" s="20">
        <f t="shared" si="1"/>
        <v>0</v>
      </c>
      <c r="G8" s="1"/>
      <c r="H8" s="1"/>
      <c r="I8" s="2"/>
      <c r="J8" s="3"/>
    </row>
    <row r="9" spans="1:51" s="13" customFormat="1" ht="14.25" x14ac:dyDescent="0.2">
      <c r="A9" s="52">
        <f t="shared" si="2"/>
        <v>44292</v>
      </c>
      <c r="B9" s="99">
        <f t="shared" si="0"/>
        <v>44292</v>
      </c>
      <c r="C9" s="42"/>
      <c r="D9" s="43"/>
      <c r="E9" s="48"/>
      <c r="F9" s="20">
        <f t="shared" si="1"/>
        <v>0</v>
      </c>
      <c r="G9" s="1"/>
      <c r="H9" s="1"/>
      <c r="I9" s="2"/>
      <c r="J9" s="3"/>
    </row>
    <row r="10" spans="1:51" s="13" customFormat="1" ht="14.25" x14ac:dyDescent="0.2">
      <c r="A10" s="52">
        <f t="shared" si="2"/>
        <v>44293</v>
      </c>
      <c r="B10" s="99">
        <f t="shared" si="0"/>
        <v>44293</v>
      </c>
      <c r="C10" s="42"/>
      <c r="D10" s="43"/>
      <c r="E10" s="48"/>
      <c r="F10" s="20">
        <f t="shared" si="1"/>
        <v>0</v>
      </c>
      <c r="G10" s="1"/>
      <c r="H10" s="1"/>
      <c r="I10" s="2"/>
      <c r="J10" s="3"/>
    </row>
    <row r="11" spans="1:51" s="13" customFormat="1" ht="14.25" x14ac:dyDescent="0.2">
      <c r="A11" s="52">
        <f t="shared" si="2"/>
        <v>44294</v>
      </c>
      <c r="B11" s="99">
        <f t="shared" si="0"/>
        <v>44294</v>
      </c>
      <c r="C11" s="42"/>
      <c r="D11" s="43"/>
      <c r="E11" s="48"/>
      <c r="F11" s="20">
        <f t="shared" si="1"/>
        <v>0</v>
      </c>
      <c r="G11" s="1"/>
      <c r="H11" s="1"/>
      <c r="I11" s="2"/>
      <c r="J11" s="3"/>
    </row>
    <row r="12" spans="1:51" s="13" customFormat="1" ht="14.25" x14ac:dyDescent="0.2">
      <c r="A12" s="52">
        <f t="shared" si="2"/>
        <v>44295</v>
      </c>
      <c r="B12" s="99">
        <f t="shared" si="0"/>
        <v>44295</v>
      </c>
      <c r="C12" s="42"/>
      <c r="D12" s="43"/>
      <c r="E12" s="48"/>
      <c r="F12" s="20">
        <f t="shared" si="1"/>
        <v>0</v>
      </c>
      <c r="G12" s="1"/>
      <c r="H12" s="1"/>
      <c r="I12" s="2"/>
      <c r="J12" s="3"/>
    </row>
    <row r="13" spans="1:51" s="13" customFormat="1" ht="14.25" x14ac:dyDescent="0.2">
      <c r="A13" s="52">
        <f t="shared" si="2"/>
        <v>44296</v>
      </c>
      <c r="B13" s="99">
        <f t="shared" si="0"/>
        <v>44296</v>
      </c>
      <c r="C13" s="42"/>
      <c r="D13" s="43"/>
      <c r="E13" s="48"/>
      <c r="F13" s="20">
        <f t="shared" si="1"/>
        <v>0</v>
      </c>
      <c r="G13" s="1"/>
      <c r="H13" s="1"/>
      <c r="I13" s="2"/>
      <c r="J13" s="3"/>
    </row>
    <row r="14" spans="1:51" s="13" customFormat="1" ht="14.25" x14ac:dyDescent="0.2">
      <c r="A14" s="52">
        <f t="shared" si="2"/>
        <v>44297</v>
      </c>
      <c r="B14" s="99">
        <f t="shared" si="0"/>
        <v>44297</v>
      </c>
      <c r="C14" s="42"/>
      <c r="D14" s="43"/>
      <c r="E14" s="48"/>
      <c r="F14" s="20">
        <f t="shared" si="1"/>
        <v>0</v>
      </c>
      <c r="G14" s="1"/>
      <c r="H14" s="1"/>
      <c r="I14" s="2"/>
      <c r="J14" s="3"/>
    </row>
    <row r="15" spans="1:51" s="13" customFormat="1" ht="14.25" x14ac:dyDescent="0.2">
      <c r="A15" s="52">
        <f t="shared" si="2"/>
        <v>44298</v>
      </c>
      <c r="B15" s="99">
        <f t="shared" si="0"/>
        <v>44298</v>
      </c>
      <c r="C15" s="42"/>
      <c r="D15" s="43"/>
      <c r="E15" s="48"/>
      <c r="F15" s="20">
        <f t="shared" si="1"/>
        <v>0</v>
      </c>
      <c r="G15" s="1"/>
      <c r="H15" s="1"/>
      <c r="I15" s="2"/>
      <c r="J15" s="3"/>
    </row>
    <row r="16" spans="1:51" s="13" customFormat="1" ht="14.25" x14ac:dyDescent="0.2">
      <c r="A16" s="52">
        <f t="shared" si="2"/>
        <v>44299</v>
      </c>
      <c r="B16" s="99">
        <f t="shared" si="0"/>
        <v>44299</v>
      </c>
      <c r="C16" s="42"/>
      <c r="D16" s="43"/>
      <c r="E16" s="48"/>
      <c r="F16" s="20">
        <f t="shared" si="1"/>
        <v>0</v>
      </c>
      <c r="G16" s="1"/>
      <c r="H16" s="1"/>
      <c r="I16" s="2"/>
      <c r="J16" s="3"/>
    </row>
    <row r="17" spans="1:10" s="13" customFormat="1" ht="14.25" x14ac:dyDescent="0.2">
      <c r="A17" s="52">
        <f t="shared" si="2"/>
        <v>44300</v>
      </c>
      <c r="B17" s="99">
        <f t="shared" si="0"/>
        <v>44300</v>
      </c>
      <c r="C17" s="42"/>
      <c r="D17" s="43"/>
      <c r="E17" s="48"/>
      <c r="F17" s="20">
        <f t="shared" si="1"/>
        <v>0</v>
      </c>
      <c r="G17" s="1"/>
      <c r="H17" s="1"/>
      <c r="I17" s="2"/>
      <c r="J17" s="3"/>
    </row>
    <row r="18" spans="1:10" s="13" customFormat="1" ht="14.25" x14ac:dyDescent="0.2">
      <c r="A18" s="52">
        <f t="shared" si="2"/>
        <v>44301</v>
      </c>
      <c r="B18" s="99">
        <f t="shared" si="0"/>
        <v>44301</v>
      </c>
      <c r="C18" s="42"/>
      <c r="D18" s="43"/>
      <c r="E18" s="48"/>
      <c r="F18" s="20">
        <f t="shared" si="1"/>
        <v>0</v>
      </c>
      <c r="G18" s="1"/>
      <c r="H18" s="1"/>
      <c r="I18" s="2"/>
      <c r="J18" s="3"/>
    </row>
    <row r="19" spans="1:10" s="13" customFormat="1" ht="14.25" x14ac:dyDescent="0.2">
      <c r="A19" s="52">
        <f t="shared" si="2"/>
        <v>44302</v>
      </c>
      <c r="B19" s="99">
        <f t="shared" si="0"/>
        <v>44302</v>
      </c>
      <c r="C19" s="42"/>
      <c r="D19" s="43"/>
      <c r="E19" s="48"/>
      <c r="F19" s="20">
        <f t="shared" si="1"/>
        <v>0</v>
      </c>
      <c r="G19" s="1"/>
      <c r="H19" s="1"/>
      <c r="I19" s="2"/>
      <c r="J19" s="3"/>
    </row>
    <row r="20" spans="1:10" s="13" customFormat="1" ht="14.25" x14ac:dyDescent="0.2">
      <c r="A20" s="52">
        <f t="shared" si="2"/>
        <v>44303</v>
      </c>
      <c r="B20" s="99">
        <f t="shared" si="0"/>
        <v>44303</v>
      </c>
      <c r="C20" s="42"/>
      <c r="D20" s="43"/>
      <c r="E20" s="48"/>
      <c r="F20" s="20">
        <f t="shared" si="1"/>
        <v>0</v>
      </c>
      <c r="G20" s="1"/>
      <c r="H20" s="1"/>
      <c r="I20" s="2"/>
      <c r="J20" s="3"/>
    </row>
    <row r="21" spans="1:10" s="13" customFormat="1" ht="14.25" x14ac:dyDescent="0.2">
      <c r="A21" s="52">
        <f t="shared" si="2"/>
        <v>44304</v>
      </c>
      <c r="B21" s="99">
        <f t="shared" si="0"/>
        <v>44304</v>
      </c>
      <c r="C21" s="42"/>
      <c r="D21" s="43"/>
      <c r="E21" s="48"/>
      <c r="F21" s="20">
        <f t="shared" si="1"/>
        <v>0</v>
      </c>
      <c r="G21" s="1"/>
      <c r="H21" s="1"/>
      <c r="I21" s="2"/>
      <c r="J21" s="3"/>
    </row>
    <row r="22" spans="1:10" s="13" customFormat="1" ht="14.25" x14ac:dyDescent="0.2">
      <c r="A22" s="52">
        <f t="shared" si="2"/>
        <v>44305</v>
      </c>
      <c r="B22" s="99">
        <f t="shared" si="0"/>
        <v>44305</v>
      </c>
      <c r="C22" s="42"/>
      <c r="D22" s="43"/>
      <c r="E22" s="48"/>
      <c r="F22" s="20">
        <f t="shared" si="1"/>
        <v>0</v>
      </c>
      <c r="G22" s="1"/>
      <c r="H22" s="1"/>
      <c r="I22" s="2"/>
      <c r="J22" s="3"/>
    </row>
    <row r="23" spans="1:10" s="13" customFormat="1" ht="14.25" x14ac:dyDescent="0.2">
      <c r="A23" s="52">
        <f t="shared" si="2"/>
        <v>44306</v>
      </c>
      <c r="B23" s="99">
        <f t="shared" si="0"/>
        <v>44306</v>
      </c>
      <c r="C23" s="42"/>
      <c r="D23" s="43"/>
      <c r="E23" s="48"/>
      <c r="F23" s="20">
        <f t="shared" si="1"/>
        <v>0</v>
      </c>
      <c r="G23" s="1"/>
      <c r="H23" s="1"/>
      <c r="I23" s="2"/>
      <c r="J23" s="3"/>
    </row>
    <row r="24" spans="1:10" s="13" customFormat="1" ht="14.25" x14ac:dyDescent="0.2">
      <c r="A24" s="52">
        <f t="shared" si="2"/>
        <v>44307</v>
      </c>
      <c r="B24" s="99">
        <f t="shared" si="0"/>
        <v>44307</v>
      </c>
      <c r="C24" s="42"/>
      <c r="D24" s="43"/>
      <c r="E24" s="48"/>
      <c r="F24" s="20">
        <f t="shared" si="1"/>
        <v>0</v>
      </c>
      <c r="G24" s="1"/>
      <c r="H24" s="1"/>
      <c r="I24" s="2"/>
      <c r="J24" s="3"/>
    </row>
    <row r="25" spans="1:10" s="13" customFormat="1" ht="14.25" x14ac:dyDescent="0.2">
      <c r="A25" s="52">
        <f t="shared" si="2"/>
        <v>44308</v>
      </c>
      <c r="B25" s="99">
        <f t="shared" si="0"/>
        <v>44308</v>
      </c>
      <c r="C25" s="42"/>
      <c r="D25" s="43"/>
      <c r="E25" s="48"/>
      <c r="F25" s="20">
        <f t="shared" si="1"/>
        <v>0</v>
      </c>
      <c r="G25" s="1"/>
      <c r="H25" s="1"/>
      <c r="I25" s="2"/>
      <c r="J25" s="3"/>
    </row>
    <row r="26" spans="1:10" s="13" customFormat="1" ht="14.25" x14ac:dyDescent="0.2">
      <c r="A26" s="52">
        <f t="shared" si="2"/>
        <v>44309</v>
      </c>
      <c r="B26" s="99">
        <f t="shared" si="0"/>
        <v>44309</v>
      </c>
      <c r="C26" s="42"/>
      <c r="D26" s="43"/>
      <c r="E26" s="48"/>
      <c r="F26" s="20">
        <f t="shared" si="1"/>
        <v>0</v>
      </c>
      <c r="G26" s="1"/>
      <c r="H26" s="1"/>
      <c r="I26" s="2"/>
      <c r="J26" s="3"/>
    </row>
    <row r="27" spans="1:10" s="13" customFormat="1" ht="14.25" x14ac:dyDescent="0.2">
      <c r="A27" s="52">
        <f t="shared" si="2"/>
        <v>44310</v>
      </c>
      <c r="B27" s="99">
        <f t="shared" si="0"/>
        <v>44310</v>
      </c>
      <c r="C27" s="42"/>
      <c r="D27" s="43"/>
      <c r="E27" s="48"/>
      <c r="F27" s="20">
        <f t="shared" si="1"/>
        <v>0</v>
      </c>
      <c r="G27" s="1"/>
      <c r="H27" s="1"/>
      <c r="I27" s="2"/>
      <c r="J27" s="3"/>
    </row>
    <row r="28" spans="1:10" s="13" customFormat="1" ht="14.25" x14ac:dyDescent="0.2">
      <c r="A28" s="52">
        <f t="shared" si="2"/>
        <v>44311</v>
      </c>
      <c r="B28" s="99">
        <f t="shared" si="0"/>
        <v>44311</v>
      </c>
      <c r="C28" s="42"/>
      <c r="D28" s="43"/>
      <c r="E28" s="48"/>
      <c r="F28" s="20">
        <f t="shared" si="1"/>
        <v>0</v>
      </c>
      <c r="G28" s="1"/>
      <c r="H28" s="1"/>
      <c r="I28" s="2"/>
      <c r="J28" s="3"/>
    </row>
    <row r="29" spans="1:10" s="13" customFormat="1" ht="14.25" x14ac:dyDescent="0.2">
      <c r="A29" s="52">
        <f t="shared" si="2"/>
        <v>44312</v>
      </c>
      <c r="B29" s="99">
        <f t="shared" si="0"/>
        <v>44312</v>
      </c>
      <c r="C29" s="42"/>
      <c r="D29" s="43"/>
      <c r="E29" s="48"/>
      <c r="F29" s="20">
        <f t="shared" si="1"/>
        <v>0</v>
      </c>
      <c r="G29" s="1"/>
      <c r="H29" s="1"/>
      <c r="I29" s="2"/>
      <c r="J29" s="3"/>
    </row>
    <row r="30" spans="1:10" s="13" customFormat="1" ht="14.25" x14ac:dyDescent="0.2">
      <c r="A30" s="52">
        <f t="shared" si="2"/>
        <v>44313</v>
      </c>
      <c r="B30" s="99">
        <f t="shared" si="0"/>
        <v>44313</v>
      </c>
      <c r="C30" s="42"/>
      <c r="D30" s="43"/>
      <c r="E30" s="48"/>
      <c r="F30" s="20">
        <f t="shared" si="1"/>
        <v>0</v>
      </c>
      <c r="G30" s="1"/>
      <c r="H30" s="1"/>
      <c r="I30" s="2"/>
      <c r="J30" s="3"/>
    </row>
    <row r="31" spans="1:10" s="13" customFormat="1" ht="14.25" x14ac:dyDescent="0.2">
      <c r="A31" s="52">
        <f t="shared" si="2"/>
        <v>44314</v>
      </c>
      <c r="B31" s="99">
        <f t="shared" si="0"/>
        <v>44314</v>
      </c>
      <c r="C31" s="42"/>
      <c r="D31" s="43"/>
      <c r="E31" s="48"/>
      <c r="F31" s="20">
        <f t="shared" si="1"/>
        <v>0</v>
      </c>
      <c r="G31" s="1"/>
      <c r="H31" s="1"/>
      <c r="I31" s="2"/>
      <c r="J31" s="3"/>
    </row>
    <row r="32" spans="1:10" s="13" customFormat="1" ht="14.25" x14ac:dyDescent="0.2">
      <c r="A32" s="52">
        <f t="shared" si="2"/>
        <v>44315</v>
      </c>
      <c r="B32" s="99">
        <f t="shared" si="0"/>
        <v>44315</v>
      </c>
      <c r="C32" s="42"/>
      <c r="D32" s="43"/>
      <c r="E32" s="48"/>
      <c r="F32" s="20">
        <f t="shared" si="1"/>
        <v>0</v>
      </c>
      <c r="G32" s="1"/>
      <c r="H32" s="1"/>
      <c r="I32" s="2"/>
      <c r="J32" s="3"/>
    </row>
    <row r="33" spans="1:11" s="13" customFormat="1" ht="14.25" x14ac:dyDescent="0.2">
      <c r="A33" s="52">
        <f t="shared" si="2"/>
        <v>44316</v>
      </c>
      <c r="B33" s="99">
        <f t="shared" si="0"/>
        <v>44316</v>
      </c>
      <c r="C33" s="42"/>
      <c r="D33" s="43"/>
      <c r="E33" s="48"/>
      <c r="F33" s="20">
        <f t="shared" si="1"/>
        <v>0</v>
      </c>
      <c r="G33" s="1"/>
      <c r="H33" s="1"/>
      <c r="I33" s="2"/>
      <c r="J33" s="3"/>
    </row>
    <row r="34" spans="1:11" s="13" customFormat="1" ht="14.25" x14ac:dyDescent="0.2">
      <c r="A34" s="52"/>
      <c r="B34" s="57"/>
      <c r="C34" s="44"/>
      <c r="D34" s="45"/>
      <c r="E34" s="48"/>
      <c r="F34" s="66">
        <f t="shared" si="1"/>
        <v>0</v>
      </c>
      <c r="G34" s="65"/>
      <c r="H34" s="1"/>
      <c r="I34" s="2"/>
      <c r="J34" s="3"/>
    </row>
    <row r="35" spans="1:11" s="13" customFormat="1" ht="15" x14ac:dyDescent="0.2">
      <c r="A35" s="49" t="str">
        <f>IF('table récapitulative'!G5&gt;0,"Déplacements en leçons","")</f>
        <v/>
      </c>
      <c r="B35" s="55"/>
      <c r="C35" s="44"/>
      <c r="D35" s="45"/>
      <c r="E35" s="48" t="str">
        <f>IF(A35="","",'table récapitulative'!G5 * 'table récapitulative'!C8/12)</f>
        <v/>
      </c>
      <c r="F35" s="38"/>
      <c r="G35" s="39"/>
      <c r="H35" s="39"/>
      <c r="I35" s="39"/>
      <c r="J35" s="40"/>
    </row>
    <row r="36" spans="1:11" s="13" customFormat="1" ht="15" x14ac:dyDescent="0.2">
      <c r="A36" s="50" t="str">
        <f>IF('table récapitulative'!C12&gt;0,"Comptabilisation décharge horaire en heures","")</f>
        <v/>
      </c>
      <c r="B36" s="50"/>
      <c r="C36" s="44"/>
      <c r="D36" s="46"/>
      <c r="E36" s="47"/>
      <c r="F36" s="51" t="str">
        <f>IF($A$36="","",1930/12*0.85*'table récapitulative'!$L$5)</f>
        <v/>
      </c>
      <c r="G36" s="41"/>
      <c r="H36" s="41"/>
      <c r="I36" s="2" t="str">
        <f>IF($A$36="","",1930/12*0.12*'table récapitulative'!$L$5)</f>
        <v/>
      </c>
      <c r="J36" s="3" t="str">
        <f>IF($A$36="","",1930/12*0.03*'table récapitulative'!$L$5)</f>
        <v/>
      </c>
    </row>
    <row r="37" spans="1:11" s="13" customFormat="1" ht="18.75" customHeight="1" thickBot="1" x14ac:dyDescent="0.3">
      <c r="A37" s="14" t="s">
        <v>52</v>
      </c>
      <c r="B37" s="56"/>
      <c r="C37" s="15"/>
      <c r="D37" s="15"/>
      <c r="E37" s="31">
        <f t="shared" ref="E37:J37" si="3">SUM(E4:E36)</f>
        <v>0</v>
      </c>
      <c r="F37" s="32">
        <f t="shared" si="3"/>
        <v>0</v>
      </c>
      <c r="G37" s="32">
        <f t="shared" si="3"/>
        <v>0</v>
      </c>
      <c r="H37" s="33">
        <f t="shared" si="3"/>
        <v>0</v>
      </c>
      <c r="I37" s="34">
        <f t="shared" si="3"/>
        <v>0</v>
      </c>
      <c r="J37" s="35">
        <f t="shared" si="3"/>
        <v>0</v>
      </c>
    </row>
    <row r="38" spans="1:11" ht="13.5" thickTop="1" x14ac:dyDescent="0.2">
      <c r="K38" s="8"/>
    </row>
    <row r="39" spans="1:11" ht="9.75" hidden="1" customHeight="1" x14ac:dyDescent="0.25">
      <c r="C39" s="18" t="s">
        <v>0</v>
      </c>
      <c r="D39" s="18"/>
      <c r="E39" s="18"/>
      <c r="F39" s="19"/>
      <c r="G39" s="19"/>
      <c r="H39" s="19"/>
      <c r="I39" s="19"/>
      <c r="K39" s="8"/>
    </row>
    <row r="40" spans="1:11" ht="9.75" hidden="1" customHeight="1" x14ac:dyDescent="0.2">
      <c r="C40" s="18" t="s">
        <v>1</v>
      </c>
      <c r="D40" s="18"/>
      <c r="E40" s="18"/>
      <c r="K40" s="8"/>
    </row>
    <row r="41" spans="1:11" ht="9.75" hidden="1" customHeight="1" x14ac:dyDescent="0.2">
      <c r="C41" s="18" t="s">
        <v>2</v>
      </c>
      <c r="D41" s="18"/>
      <c r="E41" s="18"/>
      <c r="K41" s="8"/>
    </row>
    <row r="42" spans="1:11" ht="9.75" hidden="1" customHeight="1" x14ac:dyDescent="0.2">
      <c r="C42" s="18" t="s">
        <v>3</v>
      </c>
      <c r="D42" s="18"/>
      <c r="E42" s="18"/>
      <c r="K42" s="8"/>
    </row>
    <row r="43" spans="1:11" x14ac:dyDescent="0.2">
      <c r="K43" s="8"/>
    </row>
    <row r="44" spans="1:11" x14ac:dyDescent="0.2">
      <c r="K44" s="8"/>
    </row>
    <row r="45" spans="1:11" x14ac:dyDescent="0.2">
      <c r="K45" s="8"/>
    </row>
    <row r="46" spans="1:11" x14ac:dyDescent="0.2">
      <c r="K46" s="8"/>
    </row>
    <row r="47" spans="1:11" x14ac:dyDescent="0.2">
      <c r="K47" s="8"/>
    </row>
    <row r="48" spans="1:11" x14ac:dyDescent="0.2">
      <c r="K48" s="8"/>
    </row>
    <row r="49" spans="11:11" x14ac:dyDescent="0.2">
      <c r="K49" s="8"/>
    </row>
    <row r="50" spans="11:11" x14ac:dyDescent="0.2">
      <c r="K50" s="8"/>
    </row>
    <row r="51" spans="11:11" x14ac:dyDescent="0.2">
      <c r="K51" s="8"/>
    </row>
    <row r="52" spans="11:11" x14ac:dyDescent="0.2">
      <c r="K52" s="8"/>
    </row>
    <row r="53" spans="11:11" x14ac:dyDescent="0.2">
      <c r="K53" s="8"/>
    </row>
    <row r="54" spans="11:11" x14ac:dyDescent="0.2">
      <c r="K54" s="8"/>
    </row>
    <row r="55" spans="11:11" x14ac:dyDescent="0.2">
      <c r="K55" s="8"/>
    </row>
    <row r="56" spans="11:11" x14ac:dyDescent="0.2">
      <c r="K56" s="8"/>
    </row>
    <row r="57" spans="11:11" x14ac:dyDescent="0.2">
      <c r="K57" s="8"/>
    </row>
    <row r="58" spans="11:11" x14ac:dyDescent="0.2">
      <c r="K58" s="8"/>
    </row>
    <row r="59" spans="11:11" x14ac:dyDescent="0.2">
      <c r="K59" s="8"/>
    </row>
    <row r="60" spans="11:11" x14ac:dyDescent="0.2">
      <c r="K60" s="8"/>
    </row>
    <row r="61" spans="11:11" x14ac:dyDescent="0.2">
      <c r="K61" s="8"/>
    </row>
    <row r="62" spans="11:11" x14ac:dyDescent="0.2">
      <c r="K62" s="8"/>
    </row>
    <row r="63" spans="11:11" x14ac:dyDescent="0.2">
      <c r="K63" s="8"/>
    </row>
    <row r="64" spans="11:11" x14ac:dyDescent="0.2">
      <c r="K64" s="8"/>
    </row>
    <row r="65" spans="11:11" x14ac:dyDescent="0.2">
      <c r="K65" s="8"/>
    </row>
    <row r="66" spans="11:11" x14ac:dyDescent="0.2">
      <c r="K66" s="8"/>
    </row>
    <row r="67" spans="11:11" x14ac:dyDescent="0.2">
      <c r="K67" s="8"/>
    </row>
    <row r="68" spans="11:11" x14ac:dyDescent="0.2">
      <c r="K68" s="8"/>
    </row>
    <row r="69" spans="11:11" x14ac:dyDescent="0.2">
      <c r="K69" s="8"/>
    </row>
    <row r="70" spans="11:11" x14ac:dyDescent="0.2">
      <c r="K70" s="8"/>
    </row>
    <row r="71" spans="11:11" x14ac:dyDescent="0.2">
      <c r="K71" s="8"/>
    </row>
    <row r="72" spans="11:11" x14ac:dyDescent="0.2">
      <c r="K72" s="8"/>
    </row>
    <row r="73" spans="11:11" x14ac:dyDescent="0.2">
      <c r="K73" s="8"/>
    </row>
    <row r="74" spans="11:11" x14ac:dyDescent="0.2">
      <c r="K74" s="8"/>
    </row>
    <row r="75" spans="11:11" x14ac:dyDescent="0.2">
      <c r="K75" s="8"/>
    </row>
    <row r="76" spans="11:11" x14ac:dyDescent="0.2">
      <c r="K76" s="8"/>
    </row>
    <row r="77" spans="11:11" x14ac:dyDescent="0.2">
      <c r="K77" s="8"/>
    </row>
    <row r="78" spans="11:11" x14ac:dyDescent="0.2">
      <c r="K78" s="8"/>
    </row>
    <row r="79" spans="11:11" x14ac:dyDescent="0.2">
      <c r="K79" s="8"/>
    </row>
    <row r="80" spans="11:11" x14ac:dyDescent="0.2">
      <c r="K80" s="8"/>
    </row>
    <row r="81" spans="11:11" x14ac:dyDescent="0.2">
      <c r="K81" s="8"/>
    </row>
    <row r="82" spans="11:11" x14ac:dyDescent="0.2">
      <c r="K82" s="8"/>
    </row>
    <row r="83" spans="11:11" x14ac:dyDescent="0.2">
      <c r="K83" s="8"/>
    </row>
    <row r="84" spans="11:11" x14ac:dyDescent="0.2">
      <c r="K84" s="8"/>
    </row>
    <row r="85" spans="11:11" x14ac:dyDescent="0.2">
      <c r="K85" s="8"/>
    </row>
    <row r="86" spans="11:11" x14ac:dyDescent="0.2">
      <c r="K86" s="8"/>
    </row>
    <row r="87" spans="11:11" x14ac:dyDescent="0.2">
      <c r="K87" s="8"/>
    </row>
    <row r="88" spans="11:11" x14ac:dyDescent="0.2">
      <c r="K88" s="8"/>
    </row>
    <row r="89" spans="11:11" x14ac:dyDescent="0.2">
      <c r="K89" s="8"/>
    </row>
    <row r="90" spans="11:11" x14ac:dyDescent="0.2">
      <c r="K90" s="8"/>
    </row>
    <row r="91" spans="11:11" x14ac:dyDescent="0.2">
      <c r="K91" s="8"/>
    </row>
    <row r="92" spans="11:11" x14ac:dyDescent="0.2">
      <c r="K92" s="8"/>
    </row>
    <row r="93" spans="11:11" x14ac:dyDescent="0.2">
      <c r="K93" s="8"/>
    </row>
    <row r="94" spans="11:11" x14ac:dyDescent="0.2">
      <c r="K94" s="8"/>
    </row>
    <row r="95" spans="11:11" x14ac:dyDescent="0.2">
      <c r="K95" s="8"/>
    </row>
    <row r="96" spans="11:11" x14ac:dyDescent="0.2">
      <c r="K96" s="8"/>
    </row>
    <row r="97" spans="11:11" x14ac:dyDescent="0.2">
      <c r="K97" s="8"/>
    </row>
    <row r="98" spans="11:11" x14ac:dyDescent="0.2">
      <c r="K98" s="8"/>
    </row>
    <row r="99" spans="11:11" x14ac:dyDescent="0.2">
      <c r="K99" s="8"/>
    </row>
    <row r="100" spans="11:11" x14ac:dyDescent="0.2">
      <c r="K100" s="8"/>
    </row>
    <row r="101" spans="11:11" x14ac:dyDescent="0.2">
      <c r="K101" s="8"/>
    </row>
    <row r="102" spans="11:11" x14ac:dyDescent="0.2">
      <c r="K102" s="8"/>
    </row>
    <row r="103" spans="11:11" x14ac:dyDescent="0.2">
      <c r="K103" s="8"/>
    </row>
    <row r="104" spans="11:11" x14ac:dyDescent="0.2">
      <c r="K104" s="8"/>
    </row>
    <row r="105" spans="11:11" x14ac:dyDescent="0.2">
      <c r="K105" s="8"/>
    </row>
    <row r="106" spans="11:11" x14ac:dyDescent="0.2">
      <c r="K106" s="8"/>
    </row>
    <row r="107" spans="11:11" x14ac:dyDescent="0.2">
      <c r="K107" s="8"/>
    </row>
    <row r="108" spans="11:11" x14ac:dyDescent="0.2">
      <c r="K108" s="8"/>
    </row>
    <row r="109" spans="11:11" x14ac:dyDescent="0.2">
      <c r="K109" s="8"/>
    </row>
    <row r="110" spans="11:11" x14ac:dyDescent="0.2">
      <c r="K110" s="8"/>
    </row>
    <row r="111" spans="11:11" x14ac:dyDescent="0.2">
      <c r="K111" s="8"/>
    </row>
    <row r="112" spans="11:11" x14ac:dyDescent="0.2">
      <c r="K112" s="8"/>
    </row>
    <row r="113" spans="11:11" x14ac:dyDescent="0.2">
      <c r="K113" s="8"/>
    </row>
    <row r="114" spans="11:11" x14ac:dyDescent="0.2">
      <c r="K114" s="8"/>
    </row>
    <row r="115" spans="11:11" x14ac:dyDescent="0.2">
      <c r="K115" s="8"/>
    </row>
    <row r="116" spans="11:11" x14ac:dyDescent="0.2">
      <c r="K116" s="8"/>
    </row>
    <row r="117" spans="11:11" x14ac:dyDescent="0.2">
      <c r="K117" s="8"/>
    </row>
    <row r="118" spans="11:11" x14ac:dyDescent="0.2">
      <c r="K118" s="8"/>
    </row>
    <row r="119" spans="11:11" x14ac:dyDescent="0.2">
      <c r="K119" s="8"/>
    </row>
    <row r="120" spans="11:11" x14ac:dyDescent="0.2">
      <c r="K120" s="8"/>
    </row>
    <row r="121" spans="11:11" x14ac:dyDescent="0.2">
      <c r="K121" s="8"/>
    </row>
    <row r="122" spans="11:11" x14ac:dyDescent="0.2">
      <c r="K122" s="8"/>
    </row>
    <row r="123" spans="11:11" x14ac:dyDescent="0.2">
      <c r="K123" s="8"/>
    </row>
    <row r="124" spans="11:11" x14ac:dyDescent="0.2">
      <c r="K124" s="8"/>
    </row>
    <row r="125" spans="11:11" x14ac:dyDescent="0.2">
      <c r="K125" s="8"/>
    </row>
    <row r="126" spans="11:11" x14ac:dyDescent="0.2">
      <c r="K126" s="8"/>
    </row>
    <row r="127" spans="11:11" x14ac:dyDescent="0.2">
      <c r="K127" s="8"/>
    </row>
    <row r="128" spans="11:11" x14ac:dyDescent="0.2">
      <c r="K128" s="8"/>
    </row>
    <row r="129" spans="11:11" x14ac:dyDescent="0.2">
      <c r="K129" s="8"/>
    </row>
    <row r="130" spans="11:11" x14ac:dyDescent="0.2">
      <c r="K130" s="8"/>
    </row>
    <row r="131" spans="11:11" x14ac:dyDescent="0.2">
      <c r="K131" s="8"/>
    </row>
    <row r="132" spans="11:11" x14ac:dyDescent="0.2">
      <c r="K132" s="8"/>
    </row>
    <row r="133" spans="11:11" x14ac:dyDescent="0.2">
      <c r="K133" s="8"/>
    </row>
    <row r="134" spans="11:11" x14ac:dyDescent="0.2">
      <c r="K134" s="8"/>
    </row>
    <row r="135" spans="11:11" x14ac:dyDescent="0.2">
      <c r="K135" s="8"/>
    </row>
    <row r="136" spans="11:11" x14ac:dyDescent="0.2">
      <c r="K136" s="8"/>
    </row>
    <row r="137" spans="11:11" x14ac:dyDescent="0.2">
      <c r="K137" s="8"/>
    </row>
    <row r="138" spans="11:11" x14ac:dyDescent="0.2">
      <c r="K138" s="8"/>
    </row>
    <row r="139" spans="11:11" x14ac:dyDescent="0.2">
      <c r="K139" s="8"/>
    </row>
    <row r="140" spans="11:11" x14ac:dyDescent="0.2">
      <c r="K140" s="8"/>
    </row>
    <row r="141" spans="11:11" x14ac:dyDescent="0.2">
      <c r="K141" s="8"/>
    </row>
    <row r="142" spans="11:11" x14ac:dyDescent="0.2">
      <c r="K142" s="8"/>
    </row>
    <row r="143" spans="11:11" x14ac:dyDescent="0.2">
      <c r="K143" s="8"/>
    </row>
    <row r="144" spans="11:11" x14ac:dyDescent="0.2">
      <c r="K144" s="8"/>
    </row>
    <row r="145" spans="11:11" x14ac:dyDescent="0.2">
      <c r="K145" s="8"/>
    </row>
    <row r="146" spans="11:11" x14ac:dyDescent="0.2">
      <c r="K146" s="8"/>
    </row>
    <row r="147" spans="11:11" x14ac:dyDescent="0.2">
      <c r="K147" s="8"/>
    </row>
    <row r="148" spans="11:11" x14ac:dyDescent="0.2">
      <c r="K148" s="8"/>
    </row>
    <row r="149" spans="11:11" x14ac:dyDescent="0.2">
      <c r="K149" s="8"/>
    </row>
    <row r="150" spans="11:11" x14ac:dyDescent="0.2">
      <c r="K150" s="8"/>
    </row>
    <row r="151" spans="11:11" x14ac:dyDescent="0.2">
      <c r="K151" s="8"/>
    </row>
    <row r="152" spans="11:11" x14ac:dyDescent="0.2">
      <c r="K152" s="8"/>
    </row>
    <row r="153" spans="11:11" x14ac:dyDescent="0.2">
      <c r="K153" s="8"/>
    </row>
    <row r="154" spans="11:11" x14ac:dyDescent="0.2">
      <c r="K154" s="8"/>
    </row>
    <row r="155" spans="11:11" x14ac:dyDescent="0.2">
      <c r="K155" s="8"/>
    </row>
    <row r="156" spans="11:11" x14ac:dyDescent="0.2">
      <c r="K156" s="8"/>
    </row>
    <row r="157" spans="11:11" x14ac:dyDescent="0.2">
      <c r="K157" s="8"/>
    </row>
    <row r="158" spans="11:11" x14ac:dyDescent="0.2">
      <c r="K158" s="8"/>
    </row>
    <row r="159" spans="11:11" x14ac:dyDescent="0.2">
      <c r="K159" s="8"/>
    </row>
    <row r="160" spans="11:11" x14ac:dyDescent="0.2">
      <c r="K160" s="8"/>
    </row>
    <row r="161" spans="11:11" x14ac:dyDescent="0.2">
      <c r="K161" s="8"/>
    </row>
    <row r="162" spans="11:11" x14ac:dyDescent="0.2">
      <c r="K162" s="8"/>
    </row>
    <row r="163" spans="11:11" x14ac:dyDescent="0.2">
      <c r="K163" s="8"/>
    </row>
    <row r="164" spans="11:11" x14ac:dyDescent="0.2">
      <c r="K164" s="8"/>
    </row>
    <row r="165" spans="11:11" x14ac:dyDescent="0.2">
      <c r="K165" s="8"/>
    </row>
    <row r="166" spans="11:11" x14ac:dyDescent="0.2">
      <c r="K166" s="8"/>
    </row>
    <row r="167" spans="11:11" x14ac:dyDescent="0.2">
      <c r="K167" s="8"/>
    </row>
    <row r="168" spans="11:11" x14ac:dyDescent="0.2">
      <c r="K168" s="8"/>
    </row>
    <row r="169" spans="11:11" x14ac:dyDescent="0.2">
      <c r="K169" s="8"/>
    </row>
    <row r="170" spans="11:11" x14ac:dyDescent="0.2">
      <c r="K170" s="8"/>
    </row>
    <row r="171" spans="11:11" x14ac:dyDescent="0.2">
      <c r="K171" s="8"/>
    </row>
    <row r="172" spans="11:11" x14ac:dyDescent="0.2">
      <c r="K172" s="8"/>
    </row>
    <row r="173" spans="11:11" x14ac:dyDescent="0.2">
      <c r="K173" s="8"/>
    </row>
    <row r="174" spans="11:11" x14ac:dyDescent="0.2">
      <c r="K174" s="8"/>
    </row>
    <row r="175" spans="11:11" x14ac:dyDescent="0.2">
      <c r="K175" s="8"/>
    </row>
    <row r="176" spans="11:11" x14ac:dyDescent="0.2">
      <c r="K176" s="8"/>
    </row>
    <row r="177" spans="11:11" x14ac:dyDescent="0.2">
      <c r="K177" s="8"/>
    </row>
    <row r="178" spans="11:11" x14ac:dyDescent="0.2">
      <c r="K178" s="8"/>
    </row>
    <row r="179" spans="11:11" x14ac:dyDescent="0.2">
      <c r="K179" s="8"/>
    </row>
    <row r="180" spans="11:11" x14ac:dyDescent="0.2">
      <c r="K180" s="8"/>
    </row>
    <row r="181" spans="11:11" x14ac:dyDescent="0.2">
      <c r="K181" s="8"/>
    </row>
    <row r="182" spans="11:11" x14ac:dyDescent="0.2">
      <c r="K182" s="8"/>
    </row>
    <row r="183" spans="11:11" x14ac:dyDescent="0.2">
      <c r="K183" s="8"/>
    </row>
    <row r="184" spans="11:11" x14ac:dyDescent="0.2">
      <c r="K184" s="8"/>
    </row>
    <row r="185" spans="11:11" x14ac:dyDescent="0.2">
      <c r="K185" s="8"/>
    </row>
    <row r="186" spans="11:11" x14ac:dyDescent="0.2">
      <c r="K186" s="8"/>
    </row>
    <row r="187" spans="11:11" x14ac:dyDescent="0.2">
      <c r="K187" s="8"/>
    </row>
    <row r="188" spans="11:11" x14ac:dyDescent="0.2">
      <c r="K188" s="8"/>
    </row>
    <row r="189" spans="11:11" x14ac:dyDescent="0.2">
      <c r="K189" s="8"/>
    </row>
    <row r="190" spans="11:11" x14ac:dyDescent="0.2">
      <c r="K190" s="8"/>
    </row>
    <row r="191" spans="11:11" x14ac:dyDescent="0.2">
      <c r="K191" s="8"/>
    </row>
    <row r="192" spans="11:11" x14ac:dyDescent="0.2">
      <c r="K192" s="8"/>
    </row>
    <row r="193" spans="11:11" x14ac:dyDescent="0.2">
      <c r="K193" s="8"/>
    </row>
    <row r="194" spans="11:11" x14ac:dyDescent="0.2">
      <c r="K194" s="8"/>
    </row>
    <row r="195" spans="11:11" x14ac:dyDescent="0.2">
      <c r="K195" s="8"/>
    </row>
    <row r="196" spans="11:11" x14ac:dyDescent="0.2">
      <c r="K196" s="8"/>
    </row>
    <row r="197" spans="11:11" x14ac:dyDescent="0.2">
      <c r="K197" s="8"/>
    </row>
    <row r="198" spans="11:11" x14ac:dyDescent="0.2">
      <c r="K198" s="8"/>
    </row>
    <row r="199" spans="11:11" x14ac:dyDescent="0.2">
      <c r="K199" s="8"/>
    </row>
    <row r="200" spans="11:11" x14ac:dyDescent="0.2">
      <c r="K200" s="8"/>
    </row>
    <row r="201" spans="11:11" x14ac:dyDescent="0.2">
      <c r="K201" s="8"/>
    </row>
    <row r="202" spans="11:11" x14ac:dyDescent="0.2">
      <c r="K202" s="8"/>
    </row>
    <row r="203" spans="11:11" x14ac:dyDescent="0.2">
      <c r="K203" s="8"/>
    </row>
    <row r="204" spans="11:11" x14ac:dyDescent="0.2">
      <c r="K204" s="8"/>
    </row>
    <row r="205" spans="11:11" x14ac:dyDescent="0.2">
      <c r="K205" s="8"/>
    </row>
    <row r="206" spans="11:11" x14ac:dyDescent="0.2">
      <c r="K206" s="8"/>
    </row>
    <row r="207" spans="11:11" x14ac:dyDescent="0.2">
      <c r="K207" s="8"/>
    </row>
    <row r="208" spans="11:11" x14ac:dyDescent="0.2">
      <c r="K208" s="8"/>
    </row>
    <row r="209" spans="11:11" x14ac:dyDescent="0.2">
      <c r="K209" s="8"/>
    </row>
    <row r="210" spans="11:11" x14ac:dyDescent="0.2">
      <c r="K210" s="8"/>
    </row>
    <row r="211" spans="11:11" x14ac:dyDescent="0.2">
      <c r="K211" s="8"/>
    </row>
    <row r="212" spans="11:11" x14ac:dyDescent="0.2">
      <c r="K212" s="8"/>
    </row>
    <row r="213" spans="11:11" x14ac:dyDescent="0.2">
      <c r="K213" s="8"/>
    </row>
    <row r="214" spans="11:11" x14ac:dyDescent="0.2">
      <c r="K214" s="8"/>
    </row>
    <row r="215" spans="11:11" x14ac:dyDescent="0.2">
      <c r="K215" s="8"/>
    </row>
    <row r="216" spans="11:11" x14ac:dyDescent="0.2">
      <c r="K216" s="8"/>
    </row>
    <row r="217" spans="11:11" x14ac:dyDescent="0.2">
      <c r="K217" s="8"/>
    </row>
    <row r="218" spans="11:11" x14ac:dyDescent="0.2">
      <c r="K218" s="8"/>
    </row>
    <row r="219" spans="11:11" x14ac:dyDescent="0.2">
      <c r="K219" s="8"/>
    </row>
    <row r="220" spans="11:11" x14ac:dyDescent="0.2">
      <c r="K220" s="8"/>
    </row>
    <row r="221" spans="11:11" x14ac:dyDescent="0.2">
      <c r="K221" s="8"/>
    </row>
    <row r="222" spans="11:11" x14ac:dyDescent="0.2">
      <c r="K222" s="8"/>
    </row>
    <row r="223" spans="11:11" x14ac:dyDescent="0.2">
      <c r="K223" s="8"/>
    </row>
    <row r="224" spans="11:11" x14ac:dyDescent="0.2">
      <c r="K224" s="8"/>
    </row>
    <row r="225" spans="11:11" x14ac:dyDescent="0.2">
      <c r="K225" s="8"/>
    </row>
    <row r="226" spans="11:11" x14ac:dyDescent="0.2">
      <c r="K226" s="8"/>
    </row>
    <row r="227" spans="11:11" x14ac:dyDescent="0.2">
      <c r="K227" s="8"/>
    </row>
    <row r="228" spans="11:11" x14ac:dyDescent="0.2">
      <c r="K228" s="8"/>
    </row>
    <row r="229" spans="11:11" x14ac:dyDescent="0.2">
      <c r="K229" s="8"/>
    </row>
    <row r="230" spans="11:11" x14ac:dyDescent="0.2">
      <c r="K230" s="8"/>
    </row>
    <row r="231" spans="11:11" x14ac:dyDescent="0.2">
      <c r="K231" s="8"/>
    </row>
    <row r="232" spans="11:11" x14ac:dyDescent="0.2">
      <c r="K232" s="8"/>
    </row>
    <row r="233" spans="11:11" x14ac:dyDescent="0.2">
      <c r="K233" s="8"/>
    </row>
    <row r="234" spans="11:11" x14ac:dyDescent="0.2">
      <c r="K234" s="8"/>
    </row>
    <row r="235" spans="11:11" x14ac:dyDescent="0.2">
      <c r="K235" s="8"/>
    </row>
    <row r="236" spans="11:11" x14ac:dyDescent="0.2">
      <c r="K236" s="8"/>
    </row>
    <row r="237" spans="11:11" x14ac:dyDescent="0.2">
      <c r="K237" s="8"/>
    </row>
    <row r="238" spans="11:11" x14ac:dyDescent="0.2">
      <c r="K238" s="8"/>
    </row>
    <row r="239" spans="11:11" x14ac:dyDescent="0.2">
      <c r="K239" s="8"/>
    </row>
    <row r="240" spans="11:11" x14ac:dyDescent="0.2">
      <c r="K240" s="8"/>
    </row>
    <row r="241" spans="11:11" x14ac:dyDescent="0.2">
      <c r="K241" s="8"/>
    </row>
    <row r="242" spans="11:11" x14ac:dyDescent="0.2">
      <c r="K242" s="8"/>
    </row>
    <row r="243" spans="11:11" x14ac:dyDescent="0.2">
      <c r="K243" s="8"/>
    </row>
    <row r="244" spans="11:11" x14ac:dyDescent="0.2">
      <c r="K244" s="8"/>
    </row>
    <row r="245" spans="11:11" x14ac:dyDescent="0.2">
      <c r="K245" s="8"/>
    </row>
    <row r="246" spans="11:11" x14ac:dyDescent="0.2">
      <c r="K246" s="8"/>
    </row>
    <row r="247" spans="11:11" x14ac:dyDescent="0.2">
      <c r="K247" s="8"/>
    </row>
    <row r="248" spans="11:11" x14ac:dyDescent="0.2">
      <c r="K248" s="8"/>
    </row>
    <row r="249" spans="11:11" x14ac:dyDescent="0.2">
      <c r="K249" s="8"/>
    </row>
    <row r="250" spans="11:11" x14ac:dyDescent="0.2">
      <c r="K250" s="8"/>
    </row>
    <row r="251" spans="11:11" x14ac:dyDescent="0.2">
      <c r="K251" s="8"/>
    </row>
    <row r="252" spans="11:11" x14ac:dyDescent="0.2">
      <c r="K252" s="8"/>
    </row>
    <row r="253" spans="11:11" x14ac:dyDescent="0.2">
      <c r="K253" s="8"/>
    </row>
    <row r="254" spans="11:11" x14ac:dyDescent="0.2">
      <c r="K254" s="8"/>
    </row>
    <row r="255" spans="11:11" x14ac:dyDescent="0.2">
      <c r="K255" s="8"/>
    </row>
    <row r="256" spans="11:11" x14ac:dyDescent="0.2">
      <c r="K256" s="8"/>
    </row>
    <row r="257" spans="11:11" x14ac:dyDescent="0.2">
      <c r="K257" s="8"/>
    </row>
    <row r="258" spans="11:11" x14ac:dyDescent="0.2">
      <c r="K258" s="8"/>
    </row>
    <row r="259" spans="11:11" x14ac:dyDescent="0.2">
      <c r="K259" s="8"/>
    </row>
    <row r="260" spans="11:11" x14ac:dyDescent="0.2">
      <c r="K260" s="8"/>
    </row>
    <row r="261" spans="11:11" x14ac:dyDescent="0.2">
      <c r="K261" s="8"/>
    </row>
    <row r="262" spans="11:11" x14ac:dyDescent="0.2">
      <c r="K262" s="8"/>
    </row>
    <row r="263" spans="11:11" x14ac:dyDescent="0.2">
      <c r="K263" s="8"/>
    </row>
    <row r="264" spans="11:11" x14ac:dyDescent="0.2">
      <c r="K264" s="8"/>
    </row>
    <row r="265" spans="11:11" x14ac:dyDescent="0.2">
      <c r="K265" s="8"/>
    </row>
    <row r="266" spans="11:11" x14ac:dyDescent="0.2">
      <c r="K266" s="8"/>
    </row>
    <row r="267" spans="11:11" x14ac:dyDescent="0.2">
      <c r="K267" s="8"/>
    </row>
    <row r="268" spans="11:11" x14ac:dyDescent="0.2">
      <c r="K268" s="8"/>
    </row>
    <row r="269" spans="11:11" x14ac:dyDescent="0.2">
      <c r="K269" s="8"/>
    </row>
    <row r="270" spans="11:11" x14ac:dyDescent="0.2">
      <c r="K270" s="8"/>
    </row>
    <row r="271" spans="11:11" x14ac:dyDescent="0.2">
      <c r="K271" s="8"/>
    </row>
    <row r="272" spans="11:11" x14ac:dyDescent="0.2">
      <c r="K272" s="8"/>
    </row>
    <row r="273" spans="11:11" x14ac:dyDescent="0.2">
      <c r="K273" s="8"/>
    </row>
    <row r="274" spans="11:11" x14ac:dyDescent="0.2">
      <c r="K274" s="8"/>
    </row>
    <row r="275" spans="11:11" x14ac:dyDescent="0.2">
      <c r="K275" s="8"/>
    </row>
    <row r="276" spans="11:11" x14ac:dyDescent="0.2">
      <c r="K276" s="8"/>
    </row>
    <row r="277" spans="11:11" x14ac:dyDescent="0.2">
      <c r="K277" s="8"/>
    </row>
    <row r="278" spans="11:11" x14ac:dyDescent="0.2">
      <c r="K278" s="8"/>
    </row>
    <row r="279" spans="11:11" x14ac:dyDescent="0.2">
      <c r="K279" s="8"/>
    </row>
    <row r="280" spans="11:11" x14ac:dyDescent="0.2">
      <c r="K280" s="8"/>
    </row>
    <row r="281" spans="11:11" x14ac:dyDescent="0.2">
      <c r="K281" s="8"/>
    </row>
    <row r="282" spans="11:11" x14ac:dyDescent="0.2">
      <c r="K282" s="8"/>
    </row>
    <row r="283" spans="11:11" x14ac:dyDescent="0.2">
      <c r="K283" s="8"/>
    </row>
    <row r="284" spans="11:11" x14ac:dyDescent="0.2">
      <c r="K284" s="8"/>
    </row>
    <row r="285" spans="11:11" x14ac:dyDescent="0.2">
      <c r="K285" s="8"/>
    </row>
    <row r="286" spans="11:11" x14ac:dyDescent="0.2">
      <c r="K286" s="8"/>
    </row>
    <row r="287" spans="11:11" x14ac:dyDescent="0.2">
      <c r="K287" s="8"/>
    </row>
    <row r="288" spans="11:11" x14ac:dyDescent="0.2">
      <c r="K288" s="8"/>
    </row>
    <row r="289" spans="11:11" x14ac:dyDescent="0.2">
      <c r="K289" s="8"/>
    </row>
    <row r="290" spans="11:11" x14ac:dyDescent="0.2">
      <c r="K290" s="8"/>
    </row>
    <row r="291" spans="11:11" x14ac:dyDescent="0.2">
      <c r="K291" s="8"/>
    </row>
    <row r="292" spans="11:11" x14ac:dyDescent="0.2">
      <c r="K292" s="8"/>
    </row>
    <row r="293" spans="11:11" x14ac:dyDescent="0.2">
      <c r="K293" s="8"/>
    </row>
    <row r="294" spans="11:11" x14ac:dyDescent="0.2">
      <c r="K294" s="8"/>
    </row>
    <row r="295" spans="11:11" x14ac:dyDescent="0.2">
      <c r="K295" s="8"/>
    </row>
    <row r="296" spans="11:11" x14ac:dyDescent="0.2">
      <c r="K296" s="8"/>
    </row>
    <row r="297" spans="11:11" x14ac:dyDescent="0.2">
      <c r="K297" s="8"/>
    </row>
    <row r="298" spans="11:11" x14ac:dyDescent="0.2">
      <c r="K298" s="8"/>
    </row>
    <row r="299" spans="11:11" x14ac:dyDescent="0.2">
      <c r="K299" s="8"/>
    </row>
    <row r="300" spans="11:11" x14ac:dyDescent="0.2">
      <c r="K300" s="8"/>
    </row>
    <row r="301" spans="11:11" x14ac:dyDescent="0.2">
      <c r="K301" s="8"/>
    </row>
    <row r="302" spans="11:11" x14ac:dyDescent="0.2">
      <c r="K302" s="8"/>
    </row>
    <row r="303" spans="11:11" x14ac:dyDescent="0.2">
      <c r="K303" s="8"/>
    </row>
    <row r="304" spans="11:11" x14ac:dyDescent="0.2">
      <c r="K304" s="8"/>
    </row>
    <row r="305" spans="11:11" x14ac:dyDescent="0.2">
      <c r="K305" s="8"/>
    </row>
    <row r="306" spans="11:11" x14ac:dyDescent="0.2">
      <c r="K306" s="8"/>
    </row>
    <row r="307" spans="11:11" x14ac:dyDescent="0.2">
      <c r="K307" s="8"/>
    </row>
    <row r="308" spans="11:11" x14ac:dyDescent="0.2">
      <c r="K308" s="8"/>
    </row>
    <row r="309" spans="11:11" x14ac:dyDescent="0.2">
      <c r="K309" s="8"/>
    </row>
    <row r="310" spans="11:11" x14ac:dyDescent="0.2">
      <c r="K310" s="8"/>
    </row>
    <row r="311" spans="11:11" x14ac:dyDescent="0.2">
      <c r="K311" s="8"/>
    </row>
    <row r="312" spans="11:11" x14ac:dyDescent="0.2">
      <c r="K312" s="8"/>
    </row>
    <row r="313" spans="11:11" x14ac:dyDescent="0.2">
      <c r="K313" s="8"/>
    </row>
    <row r="314" spans="11:11" x14ac:dyDescent="0.2">
      <c r="K314" s="8"/>
    </row>
    <row r="315" spans="11:11" x14ac:dyDescent="0.2">
      <c r="K315" s="8"/>
    </row>
    <row r="316" spans="11:11" x14ac:dyDescent="0.2">
      <c r="K316" s="8"/>
    </row>
    <row r="317" spans="11:11" x14ac:dyDescent="0.2">
      <c r="K317" s="8"/>
    </row>
    <row r="318" spans="11:11" x14ac:dyDescent="0.2">
      <c r="K318" s="8"/>
    </row>
    <row r="319" spans="11:11" x14ac:dyDescent="0.2">
      <c r="K319" s="8"/>
    </row>
    <row r="320" spans="11:11" x14ac:dyDescent="0.2">
      <c r="K320" s="8"/>
    </row>
    <row r="321" spans="11:11" x14ac:dyDescent="0.2">
      <c r="K321" s="8"/>
    </row>
    <row r="322" spans="11:11" x14ac:dyDescent="0.2">
      <c r="K322" s="8"/>
    </row>
    <row r="323" spans="11:11" x14ac:dyDescent="0.2">
      <c r="K323" s="8"/>
    </row>
    <row r="324" spans="11:11" x14ac:dyDescent="0.2">
      <c r="K324" s="8"/>
    </row>
    <row r="325" spans="11:11" x14ac:dyDescent="0.2">
      <c r="K325" s="8"/>
    </row>
    <row r="326" spans="11:11" x14ac:dyDescent="0.2">
      <c r="K326" s="8"/>
    </row>
    <row r="327" spans="11:11" x14ac:dyDescent="0.2">
      <c r="K327" s="8"/>
    </row>
    <row r="328" spans="11:11" x14ac:dyDescent="0.2">
      <c r="K328" s="8"/>
    </row>
    <row r="329" spans="11:11" x14ac:dyDescent="0.2">
      <c r="K329" s="8"/>
    </row>
    <row r="330" spans="11:11" x14ac:dyDescent="0.2">
      <c r="K330" s="8"/>
    </row>
    <row r="331" spans="11:11" x14ac:dyDescent="0.2">
      <c r="K331" s="8"/>
    </row>
    <row r="332" spans="11:11" x14ac:dyDescent="0.2">
      <c r="K332" s="8"/>
    </row>
    <row r="333" spans="11:11" x14ac:dyDescent="0.2">
      <c r="K333" s="8"/>
    </row>
    <row r="334" spans="11:11" x14ac:dyDescent="0.2">
      <c r="K334" s="8"/>
    </row>
    <row r="335" spans="11:11" x14ac:dyDescent="0.2">
      <c r="K335" s="8"/>
    </row>
    <row r="336" spans="11:11" x14ac:dyDescent="0.2">
      <c r="K336" s="8"/>
    </row>
    <row r="337" spans="11:11" x14ac:dyDescent="0.2">
      <c r="K337" s="8"/>
    </row>
    <row r="338" spans="11:11" x14ac:dyDescent="0.2">
      <c r="K338" s="8"/>
    </row>
    <row r="339" spans="11:11" x14ac:dyDescent="0.2">
      <c r="K339" s="8"/>
    </row>
    <row r="340" spans="11:11" x14ac:dyDescent="0.2">
      <c r="K340" s="8"/>
    </row>
    <row r="341" spans="11:11" x14ac:dyDescent="0.2">
      <c r="K341" s="8"/>
    </row>
    <row r="342" spans="11:11" x14ac:dyDescent="0.2">
      <c r="K342" s="8"/>
    </row>
    <row r="343" spans="11:11" x14ac:dyDescent="0.2">
      <c r="K343" s="8"/>
    </row>
    <row r="344" spans="11:11" x14ac:dyDescent="0.2">
      <c r="K344" s="8"/>
    </row>
    <row r="345" spans="11:11" x14ac:dyDescent="0.2">
      <c r="K345" s="8"/>
    </row>
    <row r="346" spans="11:11" x14ac:dyDescent="0.2">
      <c r="K346" s="8"/>
    </row>
    <row r="347" spans="11:11" x14ac:dyDescent="0.2">
      <c r="K347" s="8"/>
    </row>
    <row r="348" spans="11:11" x14ac:dyDescent="0.2">
      <c r="K348" s="8"/>
    </row>
    <row r="349" spans="11:11" x14ac:dyDescent="0.2">
      <c r="K349" s="8"/>
    </row>
    <row r="350" spans="11:11" x14ac:dyDescent="0.2">
      <c r="K350" s="8"/>
    </row>
    <row r="351" spans="11:11" x14ac:dyDescent="0.2">
      <c r="K351" s="8"/>
    </row>
    <row r="352" spans="11:11" x14ac:dyDescent="0.2">
      <c r="K352" s="8"/>
    </row>
    <row r="353" spans="11:11" x14ac:dyDescent="0.2">
      <c r="K353" s="8"/>
    </row>
    <row r="354" spans="11:11" x14ac:dyDescent="0.2">
      <c r="K354" s="8"/>
    </row>
    <row r="355" spans="11:11" x14ac:dyDescent="0.2">
      <c r="K355" s="8"/>
    </row>
    <row r="356" spans="11:11" x14ac:dyDescent="0.2">
      <c r="K356" s="8"/>
    </row>
    <row r="357" spans="11:11" x14ac:dyDescent="0.2">
      <c r="K357" s="8"/>
    </row>
    <row r="358" spans="11:11" x14ac:dyDescent="0.2">
      <c r="K358" s="8"/>
    </row>
    <row r="359" spans="11:11" x14ac:dyDescent="0.2">
      <c r="K359" s="8"/>
    </row>
    <row r="360" spans="11:11" x14ac:dyDescent="0.2">
      <c r="K360" s="8"/>
    </row>
    <row r="361" spans="11:11" x14ac:dyDescent="0.2">
      <c r="K361" s="8"/>
    </row>
    <row r="362" spans="11:11" x14ac:dyDescent="0.2">
      <c r="K362" s="8"/>
    </row>
    <row r="363" spans="11:11" x14ac:dyDescent="0.2">
      <c r="K363" s="8"/>
    </row>
    <row r="364" spans="11:11" x14ac:dyDescent="0.2">
      <c r="K364" s="8"/>
    </row>
    <row r="365" spans="11:11" x14ac:dyDescent="0.2">
      <c r="K365" s="8"/>
    </row>
    <row r="366" spans="11:11" x14ac:dyDescent="0.2">
      <c r="K366" s="8"/>
    </row>
    <row r="367" spans="11:11" x14ac:dyDescent="0.2">
      <c r="K367" s="8"/>
    </row>
    <row r="368" spans="11:11" x14ac:dyDescent="0.2">
      <c r="K368" s="8"/>
    </row>
    <row r="369" spans="11:11" x14ac:dyDescent="0.2">
      <c r="K369" s="8"/>
    </row>
    <row r="370" spans="11:11" x14ac:dyDescent="0.2">
      <c r="K370" s="8"/>
    </row>
    <row r="371" spans="11:11" x14ac:dyDescent="0.2">
      <c r="K371" s="8"/>
    </row>
    <row r="372" spans="11:11" x14ac:dyDescent="0.2">
      <c r="K372" s="8"/>
    </row>
    <row r="373" spans="11:11" x14ac:dyDescent="0.2">
      <c r="K373" s="8"/>
    </row>
    <row r="374" spans="11:11" x14ac:dyDescent="0.2">
      <c r="K374" s="8"/>
    </row>
    <row r="375" spans="11:11" x14ac:dyDescent="0.2">
      <c r="K375" s="8"/>
    </row>
    <row r="376" spans="11:11" x14ac:dyDescent="0.2">
      <c r="K376" s="8"/>
    </row>
    <row r="377" spans="11:11" x14ac:dyDescent="0.2">
      <c r="K377" s="8"/>
    </row>
    <row r="378" spans="11:11" x14ac:dyDescent="0.2">
      <c r="K378" s="8"/>
    </row>
    <row r="379" spans="11:11" x14ac:dyDescent="0.2">
      <c r="K379" s="8"/>
    </row>
    <row r="380" spans="11:11" x14ac:dyDescent="0.2">
      <c r="K380" s="8"/>
    </row>
    <row r="381" spans="11:11" x14ac:dyDescent="0.2">
      <c r="K381" s="8"/>
    </row>
    <row r="382" spans="11:11" x14ac:dyDescent="0.2">
      <c r="K382" s="8"/>
    </row>
    <row r="383" spans="11:11" x14ac:dyDescent="0.2">
      <c r="K383" s="8"/>
    </row>
    <row r="384" spans="11:11" x14ac:dyDescent="0.2">
      <c r="K384" s="8"/>
    </row>
    <row r="385" spans="11:11" x14ac:dyDescent="0.2">
      <c r="K385" s="8"/>
    </row>
    <row r="386" spans="11:11" x14ac:dyDescent="0.2">
      <c r="K386" s="8"/>
    </row>
    <row r="387" spans="11:11" x14ac:dyDescent="0.2">
      <c r="K387" s="8"/>
    </row>
    <row r="388" spans="11:11" x14ac:dyDescent="0.2">
      <c r="K388" s="8"/>
    </row>
    <row r="389" spans="11:11" x14ac:dyDescent="0.2">
      <c r="K389" s="8"/>
    </row>
    <row r="390" spans="11:11" x14ac:dyDescent="0.2">
      <c r="K390" s="8"/>
    </row>
    <row r="391" spans="11:11" x14ac:dyDescent="0.2">
      <c r="K391" s="8"/>
    </row>
    <row r="392" spans="11:11" x14ac:dyDescent="0.2">
      <c r="K392" s="8"/>
    </row>
    <row r="393" spans="11:11" x14ac:dyDescent="0.2">
      <c r="K393" s="8"/>
    </row>
    <row r="394" spans="11:11" x14ac:dyDescent="0.2">
      <c r="K394" s="8"/>
    </row>
    <row r="395" spans="11:11" x14ac:dyDescent="0.2">
      <c r="K395" s="8"/>
    </row>
    <row r="396" spans="11:11" x14ac:dyDescent="0.2">
      <c r="K396" s="8"/>
    </row>
    <row r="397" spans="11:11" x14ac:dyDescent="0.2">
      <c r="K397" s="8"/>
    </row>
    <row r="398" spans="11:11" x14ac:dyDescent="0.2">
      <c r="K398" s="8"/>
    </row>
    <row r="399" spans="11:11" x14ac:dyDescent="0.2">
      <c r="K399" s="8"/>
    </row>
    <row r="400" spans="11:11" x14ac:dyDescent="0.2">
      <c r="K400" s="8"/>
    </row>
    <row r="401" spans="11:11" x14ac:dyDescent="0.2">
      <c r="K401" s="8"/>
    </row>
    <row r="402" spans="11:11" x14ac:dyDescent="0.2">
      <c r="K402" s="8"/>
    </row>
    <row r="403" spans="11:11" x14ac:dyDescent="0.2">
      <c r="K403" s="8"/>
    </row>
    <row r="404" spans="11:11" x14ac:dyDescent="0.2">
      <c r="K404" s="8"/>
    </row>
    <row r="405" spans="11:11" x14ac:dyDescent="0.2">
      <c r="K405" s="8"/>
    </row>
    <row r="406" spans="11:11" x14ac:dyDescent="0.2">
      <c r="K406" s="8"/>
    </row>
    <row r="407" spans="11:11" x14ac:dyDescent="0.2">
      <c r="K407" s="8"/>
    </row>
    <row r="408" spans="11:11" x14ac:dyDescent="0.2">
      <c r="K408" s="8"/>
    </row>
    <row r="409" spans="11:11" x14ac:dyDescent="0.2">
      <c r="K409" s="8"/>
    </row>
    <row r="410" spans="11:11" x14ac:dyDescent="0.2">
      <c r="K410" s="8"/>
    </row>
    <row r="411" spans="11:11" x14ac:dyDescent="0.2">
      <c r="K411" s="8"/>
    </row>
    <row r="412" spans="11:11" x14ac:dyDescent="0.2">
      <c r="K412" s="8"/>
    </row>
    <row r="413" spans="11:11" x14ac:dyDescent="0.2">
      <c r="K413" s="8"/>
    </row>
    <row r="414" spans="11:11" x14ac:dyDescent="0.2">
      <c r="K414" s="8"/>
    </row>
    <row r="415" spans="11:11" x14ac:dyDescent="0.2">
      <c r="K415" s="8"/>
    </row>
    <row r="416" spans="11:11" x14ac:dyDescent="0.2">
      <c r="K416" s="8"/>
    </row>
    <row r="417" spans="11:11" x14ac:dyDescent="0.2">
      <c r="K417" s="8"/>
    </row>
    <row r="418" spans="11:11" x14ac:dyDescent="0.2">
      <c r="K418" s="8"/>
    </row>
    <row r="419" spans="11:11" x14ac:dyDescent="0.2">
      <c r="K419" s="8"/>
    </row>
    <row r="420" spans="11:11" x14ac:dyDescent="0.2">
      <c r="K420" s="8"/>
    </row>
    <row r="421" spans="11:11" x14ac:dyDescent="0.2">
      <c r="K421" s="8"/>
    </row>
    <row r="422" spans="11:11" x14ac:dyDescent="0.2">
      <c r="K422" s="8"/>
    </row>
    <row r="423" spans="11:11" x14ac:dyDescent="0.2">
      <c r="K423" s="8"/>
    </row>
    <row r="424" spans="11:11" x14ac:dyDescent="0.2">
      <c r="K424" s="8"/>
    </row>
    <row r="425" spans="11:11" x14ac:dyDescent="0.2">
      <c r="K425" s="8"/>
    </row>
    <row r="426" spans="11:11" x14ac:dyDescent="0.2">
      <c r="K426" s="8"/>
    </row>
    <row r="427" spans="11:11" x14ac:dyDescent="0.2">
      <c r="K427" s="8"/>
    </row>
    <row r="428" spans="11:11" x14ac:dyDescent="0.2">
      <c r="K428" s="8"/>
    </row>
    <row r="429" spans="11:11" x14ac:dyDescent="0.2">
      <c r="K429" s="8"/>
    </row>
    <row r="430" spans="11:11" x14ac:dyDescent="0.2">
      <c r="K430" s="8"/>
    </row>
    <row r="431" spans="11:11" x14ac:dyDescent="0.2">
      <c r="K431" s="8"/>
    </row>
    <row r="432" spans="11:11" x14ac:dyDescent="0.2">
      <c r="K432" s="8"/>
    </row>
    <row r="433" spans="11:11" x14ac:dyDescent="0.2">
      <c r="K433" s="8"/>
    </row>
    <row r="434" spans="11:11" x14ac:dyDescent="0.2">
      <c r="K434" s="8"/>
    </row>
    <row r="435" spans="11:11" x14ac:dyDescent="0.2">
      <c r="K435" s="8"/>
    </row>
    <row r="436" spans="11:11" x14ac:dyDescent="0.2">
      <c r="K436" s="8"/>
    </row>
    <row r="437" spans="11:11" x14ac:dyDescent="0.2">
      <c r="K437" s="8"/>
    </row>
    <row r="438" spans="11:11" x14ac:dyDescent="0.2">
      <c r="K438" s="8"/>
    </row>
    <row r="439" spans="11:11" x14ac:dyDescent="0.2">
      <c r="K439" s="8"/>
    </row>
    <row r="440" spans="11:11" x14ac:dyDescent="0.2">
      <c r="K440" s="8"/>
    </row>
    <row r="441" spans="11:11" x14ac:dyDescent="0.2">
      <c r="K441" s="8"/>
    </row>
    <row r="442" spans="11:11" x14ac:dyDescent="0.2">
      <c r="K442" s="8"/>
    </row>
    <row r="443" spans="11:11" x14ac:dyDescent="0.2">
      <c r="K443" s="8"/>
    </row>
    <row r="444" spans="11:11" x14ac:dyDescent="0.2">
      <c r="K444" s="8"/>
    </row>
    <row r="445" spans="11:11" x14ac:dyDescent="0.2">
      <c r="K445" s="8"/>
    </row>
    <row r="446" spans="11:11" x14ac:dyDescent="0.2">
      <c r="K446" s="8"/>
    </row>
    <row r="447" spans="11:11" x14ac:dyDescent="0.2">
      <c r="K447" s="8"/>
    </row>
    <row r="448" spans="11:11" x14ac:dyDescent="0.2">
      <c r="K448" s="8"/>
    </row>
    <row r="449" spans="11:11" x14ac:dyDescent="0.2">
      <c r="K449" s="8"/>
    </row>
    <row r="450" spans="11:11" x14ac:dyDescent="0.2">
      <c r="K450" s="8"/>
    </row>
    <row r="451" spans="11:11" x14ac:dyDescent="0.2">
      <c r="K451" s="8"/>
    </row>
    <row r="452" spans="11:11" x14ac:dyDescent="0.2">
      <c r="K452" s="8"/>
    </row>
    <row r="453" spans="11:11" x14ac:dyDescent="0.2">
      <c r="K453" s="8"/>
    </row>
    <row r="454" spans="11:11" x14ac:dyDescent="0.2">
      <c r="K454" s="8"/>
    </row>
    <row r="455" spans="11:11" x14ac:dyDescent="0.2">
      <c r="K455" s="8"/>
    </row>
    <row r="456" spans="11:11" x14ac:dyDescent="0.2">
      <c r="K456" s="8"/>
    </row>
    <row r="457" spans="11:11" x14ac:dyDescent="0.2">
      <c r="K457" s="8"/>
    </row>
    <row r="458" spans="11:11" x14ac:dyDescent="0.2">
      <c r="K458" s="8"/>
    </row>
    <row r="459" spans="11:11" x14ac:dyDescent="0.2">
      <c r="K459" s="8"/>
    </row>
    <row r="460" spans="11:11" x14ac:dyDescent="0.2">
      <c r="K460" s="8"/>
    </row>
    <row r="461" spans="11:11" x14ac:dyDescent="0.2">
      <c r="K461" s="8"/>
    </row>
    <row r="462" spans="11:11" x14ac:dyDescent="0.2">
      <c r="K462" s="8"/>
    </row>
    <row r="463" spans="11:11" x14ac:dyDescent="0.2">
      <c r="K463" s="8"/>
    </row>
    <row r="464" spans="11:11" x14ac:dyDescent="0.2">
      <c r="K464" s="8"/>
    </row>
    <row r="465" spans="11:11" x14ac:dyDescent="0.2">
      <c r="K465" s="8"/>
    </row>
    <row r="466" spans="11:11" x14ac:dyDescent="0.2">
      <c r="K466" s="8"/>
    </row>
    <row r="467" spans="11:11" x14ac:dyDescent="0.2">
      <c r="K467" s="8"/>
    </row>
    <row r="468" spans="11:11" x14ac:dyDescent="0.2">
      <c r="K468" s="8"/>
    </row>
    <row r="469" spans="11:11" x14ac:dyDescent="0.2">
      <c r="K469" s="8"/>
    </row>
    <row r="470" spans="11:11" x14ac:dyDescent="0.2">
      <c r="K470" s="8"/>
    </row>
    <row r="471" spans="11:11" x14ac:dyDescent="0.2">
      <c r="K471" s="8"/>
    </row>
    <row r="472" spans="11:11" x14ac:dyDescent="0.2">
      <c r="K472" s="8"/>
    </row>
    <row r="473" spans="11:11" x14ac:dyDescent="0.2">
      <c r="K473" s="8"/>
    </row>
    <row r="474" spans="11:11" x14ac:dyDescent="0.2">
      <c r="K474" s="8"/>
    </row>
    <row r="475" spans="11:11" x14ac:dyDescent="0.2">
      <c r="K475" s="8"/>
    </row>
    <row r="476" spans="11:11" x14ac:dyDescent="0.2">
      <c r="K476" s="8"/>
    </row>
    <row r="477" spans="11:11" x14ac:dyDescent="0.2">
      <c r="K477" s="8"/>
    </row>
    <row r="478" spans="11:11" x14ac:dyDescent="0.2">
      <c r="K478" s="8"/>
    </row>
    <row r="479" spans="11:11" x14ac:dyDescent="0.2">
      <c r="K479" s="8"/>
    </row>
    <row r="480" spans="11:11" x14ac:dyDescent="0.2">
      <c r="K480" s="8"/>
    </row>
    <row r="481" spans="11:11" x14ac:dyDescent="0.2">
      <c r="K481" s="8"/>
    </row>
    <row r="482" spans="11:11" x14ac:dyDescent="0.2">
      <c r="K482" s="8"/>
    </row>
    <row r="483" spans="11:11" x14ac:dyDescent="0.2">
      <c r="K483" s="8"/>
    </row>
    <row r="484" spans="11:11" x14ac:dyDescent="0.2">
      <c r="K484" s="8"/>
    </row>
    <row r="485" spans="11:11" x14ac:dyDescent="0.2">
      <c r="K485" s="8"/>
    </row>
    <row r="486" spans="11:11" x14ac:dyDescent="0.2">
      <c r="K486" s="8"/>
    </row>
    <row r="487" spans="11:11" x14ac:dyDescent="0.2">
      <c r="K487" s="8"/>
    </row>
    <row r="488" spans="11:11" x14ac:dyDescent="0.2">
      <c r="K488" s="8"/>
    </row>
    <row r="489" spans="11:11" x14ac:dyDescent="0.2">
      <c r="K489" s="8"/>
    </row>
    <row r="490" spans="11:11" x14ac:dyDescent="0.2">
      <c r="K490" s="8"/>
    </row>
    <row r="491" spans="11:11" x14ac:dyDescent="0.2">
      <c r="K491" s="8"/>
    </row>
    <row r="492" spans="11:11" x14ac:dyDescent="0.2">
      <c r="K492" s="8"/>
    </row>
    <row r="493" spans="11:11" x14ac:dyDescent="0.2">
      <c r="K493" s="8"/>
    </row>
    <row r="494" spans="11:11" x14ac:dyDescent="0.2">
      <c r="K494" s="8"/>
    </row>
    <row r="495" spans="11:11" x14ac:dyDescent="0.2">
      <c r="K495" s="8"/>
    </row>
    <row r="496" spans="11:11" x14ac:dyDescent="0.2">
      <c r="K496" s="8"/>
    </row>
    <row r="497" spans="11:11" x14ac:dyDescent="0.2">
      <c r="K497" s="8"/>
    </row>
    <row r="498" spans="11:11" x14ac:dyDescent="0.2">
      <c r="K498" s="8"/>
    </row>
    <row r="499" spans="11:11" x14ac:dyDescent="0.2">
      <c r="K499" s="8"/>
    </row>
    <row r="500" spans="11:11" x14ac:dyDescent="0.2">
      <c r="K500" s="8"/>
    </row>
    <row r="501" spans="11:11" x14ac:dyDescent="0.2">
      <c r="K501" s="8"/>
    </row>
    <row r="502" spans="11:11" x14ac:dyDescent="0.2">
      <c r="K502" s="8"/>
    </row>
    <row r="503" spans="11:11" x14ac:dyDescent="0.2">
      <c r="K503" s="8"/>
    </row>
    <row r="504" spans="11:11" x14ac:dyDescent="0.2">
      <c r="K504" s="8"/>
    </row>
    <row r="505" spans="11:11" x14ac:dyDescent="0.2">
      <c r="K505" s="8"/>
    </row>
    <row r="506" spans="11:11" x14ac:dyDescent="0.2">
      <c r="K506" s="8"/>
    </row>
    <row r="507" spans="11:11" x14ac:dyDescent="0.2">
      <c r="K507" s="8"/>
    </row>
    <row r="508" spans="11:11" x14ac:dyDescent="0.2">
      <c r="K508" s="8"/>
    </row>
    <row r="509" spans="11:11" x14ac:dyDescent="0.2">
      <c r="K509" s="8"/>
    </row>
    <row r="510" spans="11:11" x14ac:dyDescent="0.2">
      <c r="K510" s="8"/>
    </row>
    <row r="511" spans="11:11" x14ac:dyDescent="0.2">
      <c r="K511" s="8"/>
    </row>
    <row r="512" spans="11:11" x14ac:dyDescent="0.2">
      <c r="K512" s="8"/>
    </row>
    <row r="513" spans="11:11" x14ac:dyDescent="0.2">
      <c r="K513" s="8"/>
    </row>
    <row r="514" spans="11:11" x14ac:dyDescent="0.2">
      <c r="K514" s="8"/>
    </row>
    <row r="515" spans="11:11" x14ac:dyDescent="0.2">
      <c r="K515" s="8"/>
    </row>
    <row r="516" spans="11:11" x14ac:dyDescent="0.2">
      <c r="K516" s="8"/>
    </row>
    <row r="517" spans="11:11" x14ac:dyDescent="0.2">
      <c r="K517" s="8"/>
    </row>
    <row r="518" spans="11:11" x14ac:dyDescent="0.2">
      <c r="K518" s="8"/>
    </row>
    <row r="519" spans="11:11" x14ac:dyDescent="0.2">
      <c r="K519" s="8"/>
    </row>
    <row r="520" spans="11:11" x14ac:dyDescent="0.2">
      <c r="K520" s="8"/>
    </row>
    <row r="521" spans="11:11" x14ac:dyDescent="0.2">
      <c r="K521" s="8"/>
    </row>
    <row r="522" spans="11:11" x14ac:dyDescent="0.2">
      <c r="K522" s="8"/>
    </row>
    <row r="523" spans="11:11" x14ac:dyDescent="0.2">
      <c r="K523" s="8"/>
    </row>
    <row r="524" spans="11:11" x14ac:dyDescent="0.2">
      <c r="K524" s="8"/>
    </row>
    <row r="525" spans="11:11" x14ac:dyDescent="0.2">
      <c r="K525" s="8"/>
    </row>
    <row r="526" spans="11:11" x14ac:dyDescent="0.2">
      <c r="K526" s="8"/>
    </row>
    <row r="527" spans="11:11" x14ac:dyDescent="0.2">
      <c r="K527" s="8"/>
    </row>
    <row r="528" spans="11:11" x14ac:dyDescent="0.2">
      <c r="K528" s="8"/>
    </row>
    <row r="529" spans="11:11" x14ac:dyDescent="0.2">
      <c r="K529" s="8"/>
    </row>
    <row r="530" spans="11:11" x14ac:dyDescent="0.2">
      <c r="K530" s="8"/>
    </row>
    <row r="531" spans="11:11" x14ac:dyDescent="0.2">
      <c r="K531" s="8"/>
    </row>
    <row r="532" spans="11:11" x14ac:dyDescent="0.2">
      <c r="K532" s="8"/>
    </row>
    <row r="533" spans="11:11" x14ac:dyDescent="0.2">
      <c r="K533" s="8"/>
    </row>
    <row r="534" spans="11:11" x14ac:dyDescent="0.2">
      <c r="K534" s="8"/>
    </row>
    <row r="535" spans="11:11" x14ac:dyDescent="0.2">
      <c r="K535" s="8"/>
    </row>
    <row r="536" spans="11:11" x14ac:dyDescent="0.2">
      <c r="K536" s="8"/>
    </row>
    <row r="537" spans="11:11" x14ac:dyDescent="0.2">
      <c r="K537" s="8"/>
    </row>
    <row r="538" spans="11:11" x14ac:dyDescent="0.2">
      <c r="K538" s="8"/>
    </row>
    <row r="539" spans="11:11" x14ac:dyDescent="0.2">
      <c r="K539" s="8"/>
    </row>
    <row r="540" spans="11:11" x14ac:dyDescent="0.2">
      <c r="K540" s="8"/>
    </row>
    <row r="541" spans="11:11" x14ac:dyDescent="0.2">
      <c r="K541" s="8"/>
    </row>
    <row r="542" spans="11:11" x14ac:dyDescent="0.2">
      <c r="K542" s="8"/>
    </row>
    <row r="543" spans="11:11" x14ac:dyDescent="0.2">
      <c r="K543" s="8"/>
    </row>
    <row r="544" spans="11:11" x14ac:dyDescent="0.2">
      <c r="K544" s="8"/>
    </row>
    <row r="545" spans="11:11" x14ac:dyDescent="0.2">
      <c r="K545" s="8"/>
    </row>
    <row r="546" spans="11:11" x14ac:dyDescent="0.2">
      <c r="K546" s="8"/>
    </row>
    <row r="547" spans="11:11" x14ac:dyDescent="0.2">
      <c r="K547" s="8"/>
    </row>
    <row r="548" spans="11:11" x14ac:dyDescent="0.2">
      <c r="K548" s="8"/>
    </row>
    <row r="549" spans="11:11" x14ac:dyDescent="0.2">
      <c r="K549" s="8"/>
    </row>
    <row r="550" spans="11:11" x14ac:dyDescent="0.2">
      <c r="K550" s="8"/>
    </row>
    <row r="551" spans="11:11" x14ac:dyDescent="0.2">
      <c r="K551" s="8"/>
    </row>
    <row r="552" spans="11:11" x14ac:dyDescent="0.2">
      <c r="K552" s="8"/>
    </row>
    <row r="553" spans="11:11" x14ac:dyDescent="0.2">
      <c r="K553" s="8"/>
    </row>
    <row r="554" spans="11:11" x14ac:dyDescent="0.2">
      <c r="K554" s="8"/>
    </row>
    <row r="555" spans="11:11" x14ac:dyDescent="0.2">
      <c r="K555" s="8"/>
    </row>
    <row r="556" spans="11:11" x14ac:dyDescent="0.2">
      <c r="K556" s="8"/>
    </row>
    <row r="557" spans="11:11" x14ac:dyDescent="0.2">
      <c r="K557" s="8"/>
    </row>
    <row r="558" spans="11:11" x14ac:dyDescent="0.2">
      <c r="K558" s="8"/>
    </row>
    <row r="559" spans="11:11" x14ac:dyDescent="0.2">
      <c r="K559" s="8"/>
    </row>
    <row r="560" spans="11:11" x14ac:dyDescent="0.2">
      <c r="K560" s="8"/>
    </row>
    <row r="561" spans="11:11" x14ac:dyDescent="0.2">
      <c r="K561" s="8"/>
    </row>
    <row r="562" spans="11:11" x14ac:dyDescent="0.2">
      <c r="K562" s="8"/>
    </row>
    <row r="563" spans="11:11" x14ac:dyDescent="0.2">
      <c r="K563" s="8"/>
    </row>
    <row r="564" spans="11:11" x14ac:dyDescent="0.2">
      <c r="K564" s="8"/>
    </row>
    <row r="565" spans="11:11" x14ac:dyDescent="0.2">
      <c r="K565" s="8"/>
    </row>
    <row r="566" spans="11:11" x14ac:dyDescent="0.2">
      <c r="K566" s="8"/>
    </row>
    <row r="567" spans="11:11" x14ac:dyDescent="0.2">
      <c r="K567" s="8"/>
    </row>
    <row r="568" spans="11:11" x14ac:dyDescent="0.2">
      <c r="K568" s="8"/>
    </row>
    <row r="569" spans="11:11" x14ac:dyDescent="0.2">
      <c r="K569" s="8"/>
    </row>
    <row r="570" spans="11:11" x14ac:dyDescent="0.2">
      <c r="K570" s="8"/>
    </row>
    <row r="571" spans="11:11" x14ac:dyDescent="0.2">
      <c r="K571" s="8"/>
    </row>
    <row r="572" spans="11:11" x14ac:dyDescent="0.2">
      <c r="K572" s="8"/>
    </row>
    <row r="573" spans="11:11" x14ac:dyDescent="0.2">
      <c r="K573" s="8"/>
    </row>
    <row r="574" spans="11:11" x14ac:dyDescent="0.2">
      <c r="K574" s="8"/>
    </row>
    <row r="575" spans="11:11" x14ac:dyDescent="0.2">
      <c r="K575" s="8"/>
    </row>
    <row r="576" spans="11:11" x14ac:dyDescent="0.2">
      <c r="K576" s="8"/>
    </row>
    <row r="577" spans="11:11" x14ac:dyDescent="0.2">
      <c r="K577" s="8"/>
    </row>
    <row r="578" spans="11:11" x14ac:dyDescent="0.2">
      <c r="K578" s="8"/>
    </row>
    <row r="579" spans="11:11" x14ac:dyDescent="0.2">
      <c r="K579" s="8"/>
    </row>
    <row r="580" spans="11:11" x14ac:dyDescent="0.2">
      <c r="K580" s="8"/>
    </row>
    <row r="581" spans="11:11" x14ac:dyDescent="0.2">
      <c r="K581" s="8"/>
    </row>
    <row r="582" spans="11:11" x14ac:dyDescent="0.2">
      <c r="K582" s="8"/>
    </row>
    <row r="583" spans="11:11" x14ac:dyDescent="0.2">
      <c r="K583" s="8"/>
    </row>
    <row r="584" spans="11:11" x14ac:dyDescent="0.2">
      <c r="K584" s="8"/>
    </row>
    <row r="585" spans="11:11" x14ac:dyDescent="0.2">
      <c r="K585" s="8"/>
    </row>
    <row r="586" spans="11:11" x14ac:dyDescent="0.2">
      <c r="K586" s="8"/>
    </row>
    <row r="587" spans="11:11" x14ac:dyDescent="0.2">
      <c r="K587" s="8"/>
    </row>
    <row r="588" spans="11:11" x14ac:dyDescent="0.2">
      <c r="K588" s="8"/>
    </row>
    <row r="589" spans="11:11" x14ac:dyDescent="0.2">
      <c r="K589" s="8"/>
    </row>
    <row r="590" spans="11:11" x14ac:dyDescent="0.2">
      <c r="K590" s="8"/>
    </row>
    <row r="591" spans="11:11" x14ac:dyDescent="0.2">
      <c r="K591" s="8"/>
    </row>
    <row r="592" spans="11:11" x14ac:dyDescent="0.2">
      <c r="K592" s="8"/>
    </row>
    <row r="593" spans="11:11" x14ac:dyDescent="0.2">
      <c r="K593" s="8"/>
    </row>
    <row r="594" spans="11:11" x14ac:dyDescent="0.2">
      <c r="K594" s="8"/>
    </row>
    <row r="595" spans="11:11" x14ac:dyDescent="0.2">
      <c r="K595" s="8"/>
    </row>
    <row r="596" spans="11:11" x14ac:dyDescent="0.2">
      <c r="K596" s="8"/>
    </row>
    <row r="597" spans="11:11" x14ac:dyDescent="0.2">
      <c r="K597" s="8"/>
    </row>
    <row r="598" spans="11:11" x14ac:dyDescent="0.2">
      <c r="K598" s="8"/>
    </row>
    <row r="599" spans="11:11" x14ac:dyDescent="0.2">
      <c r="K599" s="8"/>
    </row>
    <row r="600" spans="11:11" x14ac:dyDescent="0.2">
      <c r="K600" s="8"/>
    </row>
    <row r="601" spans="11:11" x14ac:dyDescent="0.2">
      <c r="K601" s="8"/>
    </row>
    <row r="602" spans="11:11" x14ac:dyDescent="0.2">
      <c r="K602" s="8"/>
    </row>
    <row r="603" spans="11:11" x14ac:dyDescent="0.2">
      <c r="K603" s="8"/>
    </row>
    <row r="604" spans="11:11" x14ac:dyDescent="0.2">
      <c r="K604" s="8"/>
    </row>
    <row r="605" spans="11:11" x14ac:dyDescent="0.2">
      <c r="K605" s="8"/>
    </row>
    <row r="606" spans="11:11" x14ac:dyDescent="0.2">
      <c r="K606" s="8"/>
    </row>
    <row r="607" spans="11:11" x14ac:dyDescent="0.2">
      <c r="K607" s="8"/>
    </row>
    <row r="608" spans="11:11" x14ac:dyDescent="0.2">
      <c r="K608" s="8"/>
    </row>
    <row r="609" spans="11:11" x14ac:dyDescent="0.2">
      <c r="K609" s="8"/>
    </row>
    <row r="610" spans="11:11" x14ac:dyDescent="0.2">
      <c r="K610" s="8"/>
    </row>
    <row r="611" spans="11:11" x14ac:dyDescent="0.2">
      <c r="K611" s="8"/>
    </row>
    <row r="612" spans="11:11" x14ac:dyDescent="0.2">
      <c r="K612" s="8"/>
    </row>
    <row r="613" spans="11:11" x14ac:dyDescent="0.2">
      <c r="K613" s="8"/>
    </row>
    <row r="614" spans="11:11" x14ac:dyDescent="0.2">
      <c r="K614" s="8"/>
    </row>
    <row r="615" spans="11:11" x14ac:dyDescent="0.2">
      <c r="K615" s="8"/>
    </row>
    <row r="616" spans="11:11" x14ac:dyDescent="0.2">
      <c r="K616" s="8"/>
    </row>
    <row r="617" spans="11:11" x14ac:dyDescent="0.2">
      <c r="K617" s="8"/>
    </row>
  </sheetData>
  <sheetProtection password="DA23" sheet="1" objects="1" scenarios="1" selectLockedCells="1"/>
  <mergeCells count="5">
    <mergeCell ref="A1:C1"/>
    <mergeCell ref="F2:H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H35:J35">
      <formula1>0</formula1>
      <formula2>24</formula2>
    </dataValidation>
    <dataValidation allowBlank="1" showInputMessage="1" showErrorMessage="1" promptTitle="Saisir" prompt="le nombre de leçons!_x000a_Ecrire les fractions de leçons sous forme décimale (par ex. une demi-leçon = 0.5)." sqref="E4:E34"/>
    <dataValidation type="decimal" allowBlank="1" showInputMessage="1" showErrorMessage="1" errorTitle="ACHTUNG" error="Dezimalen nicht mit Komma, sondern Punkt!" promptTitle="Saisir" prompt="le nombre d’heures. Ecrire les fractions d’heures sous forme décimale (par ex. 30 mn = 0.5, 45 mn = 0.75)." sqref="G4:G33 H4:J34">
      <formula1>0</formula1>
      <formula2>24</formula2>
    </dataValidation>
  </dataValidations>
  <pageMargins left="0.35433070866141736" right="0.43307086614173229" top="0.23622047244094491" bottom="0.39370078740157483" header="0.19685039370078741" footer="0.35433070866141736"/>
  <pageSetup paperSize="9" scale="67" fitToHeight="3" orientation="portrait" horizontalDpi="360" verticalDpi="300" r:id="rId1"/>
  <headerFooter alignWithMargins="0">
    <oddFooter>&amp;L&amp;8#527411v2A&amp;Rdécembre 2010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17"/>
  <sheetViews>
    <sheetView showGridLines="0" zoomScale="75" zoomScaleNormal="100" workbookViewId="0">
      <pane ySplit="3" topLeftCell="A4" activePane="bottomLeft" state="frozen"/>
      <selection activeCell="G2" sqref="G2:H2"/>
      <selection pane="bottomLeft"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11.7109375" style="16" customWidth="1"/>
    <col min="6" max="7" width="15" style="17" customWidth="1"/>
    <col min="8" max="10" width="14.5703125" style="17" customWidth="1"/>
    <col min="11" max="11" width="2.7109375" style="17" customWidth="1"/>
    <col min="12" max="12" width="2.85546875" style="8" customWidth="1"/>
    <col min="13" max="16384" width="16.28515625" style="8"/>
  </cols>
  <sheetData>
    <row r="1" spans="1:51" ht="24" thickBot="1" x14ac:dyDescent="0.4">
      <c r="A1" s="216">
        <f>avril!A1+30</f>
        <v>44317</v>
      </c>
      <c r="B1" s="216"/>
      <c r="C1" s="216"/>
      <c r="D1" s="4"/>
      <c r="E1" s="4"/>
      <c r="F1" s="5"/>
      <c r="G1" s="5"/>
      <c r="H1" s="5"/>
      <c r="I1" s="5"/>
      <c r="J1" s="5"/>
      <c r="K1" s="6"/>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11" customFormat="1" ht="51.75" customHeight="1" x14ac:dyDescent="0.2">
      <c r="A2" s="222" t="s">
        <v>50</v>
      </c>
      <c r="B2" s="53"/>
      <c r="C2" s="220" t="s">
        <v>51</v>
      </c>
      <c r="D2" s="220" t="s">
        <v>102</v>
      </c>
      <c r="E2" s="36" t="s">
        <v>38</v>
      </c>
      <c r="F2" s="217" t="s">
        <v>57</v>
      </c>
      <c r="G2" s="218"/>
      <c r="H2" s="219"/>
      <c r="I2" s="25" t="s">
        <v>32</v>
      </c>
      <c r="J2" s="9" t="s">
        <v>59</v>
      </c>
      <c r="K2" s="10"/>
      <c r="L2" s="10"/>
    </row>
    <row r="3" spans="1:51" s="11" customFormat="1" ht="39" thickBot="1" x14ac:dyDescent="0.25">
      <c r="A3" s="223"/>
      <c r="B3" s="54"/>
      <c r="C3" s="221"/>
      <c r="D3" s="221"/>
      <c r="E3" s="70" t="s">
        <v>53</v>
      </c>
      <c r="F3" s="100" t="s">
        <v>54</v>
      </c>
      <c r="G3" s="101" t="s">
        <v>55</v>
      </c>
      <c r="H3" s="102" t="s">
        <v>56</v>
      </c>
      <c r="I3" s="26" t="s">
        <v>60</v>
      </c>
      <c r="J3" s="12" t="s">
        <v>60</v>
      </c>
    </row>
    <row r="4" spans="1:51" s="13" customFormat="1" ht="14.25" x14ac:dyDescent="0.2">
      <c r="A4" s="52">
        <f>A1</f>
        <v>44317</v>
      </c>
      <c r="B4" s="99">
        <f t="shared" ref="B4:B34" si="0">A4</f>
        <v>44317</v>
      </c>
      <c r="C4" s="42"/>
      <c r="D4" s="43"/>
      <c r="E4" s="48"/>
      <c r="F4" s="20">
        <f t="shared" ref="F4:F34" si="1">E4*0.75</f>
        <v>0</v>
      </c>
      <c r="G4" s="1"/>
      <c r="H4" s="1"/>
      <c r="I4" s="2"/>
      <c r="J4" s="3"/>
    </row>
    <row r="5" spans="1:51" s="13" customFormat="1" ht="14.25" x14ac:dyDescent="0.2">
      <c r="A5" s="52">
        <f t="shared" ref="A5:A34" si="2">A4+1</f>
        <v>44318</v>
      </c>
      <c r="B5" s="99">
        <f t="shared" si="0"/>
        <v>44318</v>
      </c>
      <c r="C5" s="42"/>
      <c r="D5" s="43"/>
      <c r="E5" s="48"/>
      <c r="F5" s="20">
        <f t="shared" si="1"/>
        <v>0</v>
      </c>
      <c r="G5" s="1"/>
      <c r="H5" s="1"/>
      <c r="I5" s="2"/>
      <c r="J5" s="3"/>
    </row>
    <row r="6" spans="1:51" s="13" customFormat="1" ht="14.25" x14ac:dyDescent="0.2">
      <c r="A6" s="52">
        <f t="shared" si="2"/>
        <v>44319</v>
      </c>
      <c r="B6" s="99">
        <f t="shared" si="0"/>
        <v>44319</v>
      </c>
      <c r="C6" s="42"/>
      <c r="D6" s="43"/>
      <c r="E6" s="48"/>
      <c r="F6" s="20">
        <f t="shared" si="1"/>
        <v>0</v>
      </c>
      <c r="G6" s="1"/>
      <c r="H6" s="1"/>
      <c r="I6" s="2"/>
      <c r="J6" s="3"/>
    </row>
    <row r="7" spans="1:51" s="13" customFormat="1" ht="14.25" x14ac:dyDescent="0.2">
      <c r="A7" s="52">
        <f t="shared" si="2"/>
        <v>44320</v>
      </c>
      <c r="B7" s="99">
        <f t="shared" si="0"/>
        <v>44320</v>
      </c>
      <c r="C7" s="42"/>
      <c r="D7" s="43"/>
      <c r="E7" s="48"/>
      <c r="F7" s="20">
        <f t="shared" si="1"/>
        <v>0</v>
      </c>
      <c r="G7" s="1"/>
      <c r="H7" s="1"/>
      <c r="I7" s="2"/>
      <c r="J7" s="3"/>
    </row>
    <row r="8" spans="1:51" s="13" customFormat="1" ht="14.25" x14ac:dyDescent="0.2">
      <c r="A8" s="52">
        <f t="shared" si="2"/>
        <v>44321</v>
      </c>
      <c r="B8" s="99">
        <f t="shared" si="0"/>
        <v>44321</v>
      </c>
      <c r="C8" s="42"/>
      <c r="D8" s="43"/>
      <c r="E8" s="48"/>
      <c r="F8" s="20">
        <f t="shared" si="1"/>
        <v>0</v>
      </c>
      <c r="G8" s="1"/>
      <c r="H8" s="1"/>
      <c r="I8" s="2"/>
      <c r="J8" s="3"/>
    </row>
    <row r="9" spans="1:51" s="13" customFormat="1" ht="14.25" x14ac:dyDescent="0.2">
      <c r="A9" s="52">
        <f t="shared" si="2"/>
        <v>44322</v>
      </c>
      <c r="B9" s="99">
        <f t="shared" si="0"/>
        <v>44322</v>
      </c>
      <c r="C9" s="42"/>
      <c r="D9" s="43"/>
      <c r="E9" s="48"/>
      <c r="F9" s="20">
        <f t="shared" si="1"/>
        <v>0</v>
      </c>
      <c r="G9" s="1"/>
      <c r="H9" s="1"/>
      <c r="I9" s="2"/>
      <c r="J9" s="3"/>
    </row>
    <row r="10" spans="1:51" s="13" customFormat="1" ht="14.25" x14ac:dyDescent="0.2">
      <c r="A10" s="52">
        <f t="shared" si="2"/>
        <v>44323</v>
      </c>
      <c r="B10" s="99">
        <f t="shared" si="0"/>
        <v>44323</v>
      </c>
      <c r="C10" s="42"/>
      <c r="D10" s="43"/>
      <c r="E10" s="48"/>
      <c r="F10" s="20">
        <f t="shared" si="1"/>
        <v>0</v>
      </c>
      <c r="G10" s="1"/>
      <c r="H10" s="1"/>
      <c r="I10" s="2"/>
      <c r="J10" s="3"/>
    </row>
    <row r="11" spans="1:51" s="13" customFormat="1" ht="14.25" x14ac:dyDescent="0.2">
      <c r="A11" s="52">
        <f t="shared" si="2"/>
        <v>44324</v>
      </c>
      <c r="B11" s="99">
        <f t="shared" si="0"/>
        <v>44324</v>
      </c>
      <c r="C11" s="42"/>
      <c r="D11" s="43"/>
      <c r="E11" s="48"/>
      <c r="F11" s="20">
        <f t="shared" si="1"/>
        <v>0</v>
      </c>
      <c r="G11" s="1"/>
      <c r="H11" s="1"/>
      <c r="I11" s="2"/>
      <c r="J11" s="3"/>
    </row>
    <row r="12" spans="1:51" s="13" customFormat="1" ht="14.25" x14ac:dyDescent="0.2">
      <c r="A12" s="52">
        <f t="shared" si="2"/>
        <v>44325</v>
      </c>
      <c r="B12" s="99">
        <f t="shared" si="0"/>
        <v>44325</v>
      </c>
      <c r="C12" s="42"/>
      <c r="D12" s="43"/>
      <c r="E12" s="48"/>
      <c r="F12" s="20">
        <f t="shared" si="1"/>
        <v>0</v>
      </c>
      <c r="G12" s="1"/>
      <c r="H12" s="1"/>
      <c r="I12" s="2"/>
      <c r="J12" s="3"/>
    </row>
    <row r="13" spans="1:51" s="13" customFormat="1" ht="14.25" x14ac:dyDescent="0.2">
      <c r="A13" s="52">
        <f t="shared" si="2"/>
        <v>44326</v>
      </c>
      <c r="B13" s="99">
        <f t="shared" si="0"/>
        <v>44326</v>
      </c>
      <c r="C13" s="42"/>
      <c r="D13" s="43"/>
      <c r="E13" s="48"/>
      <c r="F13" s="20">
        <f t="shared" si="1"/>
        <v>0</v>
      </c>
      <c r="G13" s="1"/>
      <c r="H13" s="1"/>
      <c r="I13" s="2"/>
      <c r="J13" s="3"/>
    </row>
    <row r="14" spans="1:51" s="13" customFormat="1" ht="14.25" x14ac:dyDescent="0.2">
      <c r="A14" s="52">
        <f t="shared" si="2"/>
        <v>44327</v>
      </c>
      <c r="B14" s="99">
        <f t="shared" si="0"/>
        <v>44327</v>
      </c>
      <c r="C14" s="42"/>
      <c r="D14" s="43"/>
      <c r="E14" s="48"/>
      <c r="F14" s="20">
        <f t="shared" si="1"/>
        <v>0</v>
      </c>
      <c r="G14" s="1"/>
      <c r="H14" s="1"/>
      <c r="I14" s="2"/>
      <c r="J14" s="3"/>
    </row>
    <row r="15" spans="1:51" s="13" customFormat="1" ht="14.25" x14ac:dyDescent="0.2">
      <c r="A15" s="52">
        <f t="shared" si="2"/>
        <v>44328</v>
      </c>
      <c r="B15" s="99">
        <f t="shared" si="0"/>
        <v>44328</v>
      </c>
      <c r="C15" s="42"/>
      <c r="D15" s="43"/>
      <c r="E15" s="48"/>
      <c r="F15" s="20">
        <f t="shared" si="1"/>
        <v>0</v>
      </c>
      <c r="G15" s="1"/>
      <c r="H15" s="1"/>
      <c r="I15" s="2"/>
      <c r="J15" s="3"/>
    </row>
    <row r="16" spans="1:51" s="13" customFormat="1" ht="14.25" x14ac:dyDescent="0.2">
      <c r="A16" s="52">
        <f t="shared" si="2"/>
        <v>44329</v>
      </c>
      <c r="B16" s="99">
        <f t="shared" si="0"/>
        <v>44329</v>
      </c>
      <c r="C16" s="42"/>
      <c r="D16" s="43"/>
      <c r="E16" s="48"/>
      <c r="F16" s="20">
        <f t="shared" si="1"/>
        <v>0</v>
      </c>
      <c r="G16" s="1"/>
      <c r="H16" s="1"/>
      <c r="I16" s="2"/>
      <c r="J16" s="3"/>
    </row>
    <row r="17" spans="1:10" s="13" customFormat="1" ht="14.25" x14ac:dyDescent="0.2">
      <c r="A17" s="52">
        <f t="shared" si="2"/>
        <v>44330</v>
      </c>
      <c r="B17" s="99">
        <f t="shared" si="0"/>
        <v>44330</v>
      </c>
      <c r="C17" s="42"/>
      <c r="D17" s="43"/>
      <c r="E17" s="48"/>
      <c r="F17" s="20">
        <f t="shared" si="1"/>
        <v>0</v>
      </c>
      <c r="G17" s="1"/>
      <c r="H17" s="1"/>
      <c r="I17" s="2"/>
      <c r="J17" s="3"/>
    </row>
    <row r="18" spans="1:10" s="13" customFormat="1" ht="14.25" x14ac:dyDescent="0.2">
      <c r="A18" s="52">
        <f t="shared" si="2"/>
        <v>44331</v>
      </c>
      <c r="B18" s="99">
        <f t="shared" si="0"/>
        <v>44331</v>
      </c>
      <c r="C18" s="42"/>
      <c r="D18" s="43"/>
      <c r="E18" s="48"/>
      <c r="F18" s="20">
        <f t="shared" si="1"/>
        <v>0</v>
      </c>
      <c r="G18" s="1"/>
      <c r="H18" s="1"/>
      <c r="I18" s="2"/>
      <c r="J18" s="3"/>
    </row>
    <row r="19" spans="1:10" s="13" customFormat="1" ht="14.25" x14ac:dyDescent="0.2">
      <c r="A19" s="52">
        <f t="shared" si="2"/>
        <v>44332</v>
      </c>
      <c r="B19" s="99">
        <f t="shared" si="0"/>
        <v>44332</v>
      </c>
      <c r="C19" s="42"/>
      <c r="D19" s="43"/>
      <c r="E19" s="48"/>
      <c r="F19" s="20">
        <f t="shared" si="1"/>
        <v>0</v>
      </c>
      <c r="G19" s="1"/>
      <c r="H19" s="1"/>
      <c r="I19" s="2"/>
      <c r="J19" s="3"/>
    </row>
    <row r="20" spans="1:10" s="13" customFormat="1" ht="14.25" x14ac:dyDescent="0.2">
      <c r="A20" s="52">
        <f t="shared" si="2"/>
        <v>44333</v>
      </c>
      <c r="B20" s="99">
        <f t="shared" si="0"/>
        <v>44333</v>
      </c>
      <c r="C20" s="42"/>
      <c r="D20" s="43"/>
      <c r="E20" s="48"/>
      <c r="F20" s="20">
        <f t="shared" si="1"/>
        <v>0</v>
      </c>
      <c r="G20" s="1"/>
      <c r="H20" s="1"/>
      <c r="I20" s="2"/>
      <c r="J20" s="3"/>
    </row>
    <row r="21" spans="1:10" s="13" customFormat="1" ht="14.25" x14ac:dyDescent="0.2">
      <c r="A21" s="52">
        <f t="shared" si="2"/>
        <v>44334</v>
      </c>
      <c r="B21" s="99">
        <f t="shared" si="0"/>
        <v>44334</v>
      </c>
      <c r="C21" s="42"/>
      <c r="D21" s="43"/>
      <c r="E21" s="48"/>
      <c r="F21" s="20">
        <f t="shared" si="1"/>
        <v>0</v>
      </c>
      <c r="G21" s="1"/>
      <c r="H21" s="1"/>
      <c r="I21" s="2"/>
      <c r="J21" s="3"/>
    </row>
    <row r="22" spans="1:10" s="13" customFormat="1" ht="14.25" x14ac:dyDescent="0.2">
      <c r="A22" s="52">
        <f t="shared" si="2"/>
        <v>44335</v>
      </c>
      <c r="B22" s="99">
        <f t="shared" si="0"/>
        <v>44335</v>
      </c>
      <c r="C22" s="42"/>
      <c r="D22" s="43"/>
      <c r="E22" s="48"/>
      <c r="F22" s="20">
        <f t="shared" si="1"/>
        <v>0</v>
      </c>
      <c r="G22" s="1"/>
      <c r="H22" s="1"/>
      <c r="I22" s="2"/>
      <c r="J22" s="3"/>
    </row>
    <row r="23" spans="1:10" s="13" customFormat="1" ht="14.25" x14ac:dyDescent="0.2">
      <c r="A23" s="52">
        <f t="shared" si="2"/>
        <v>44336</v>
      </c>
      <c r="B23" s="99">
        <f t="shared" si="0"/>
        <v>44336</v>
      </c>
      <c r="C23" s="42"/>
      <c r="D23" s="43"/>
      <c r="E23" s="48"/>
      <c r="F23" s="20">
        <f t="shared" si="1"/>
        <v>0</v>
      </c>
      <c r="G23" s="1"/>
      <c r="H23" s="1"/>
      <c r="I23" s="2"/>
      <c r="J23" s="3"/>
    </row>
    <row r="24" spans="1:10" s="13" customFormat="1" ht="14.25" x14ac:dyDescent="0.2">
      <c r="A24" s="52">
        <f t="shared" si="2"/>
        <v>44337</v>
      </c>
      <c r="B24" s="99">
        <f t="shared" si="0"/>
        <v>44337</v>
      </c>
      <c r="C24" s="42"/>
      <c r="D24" s="43"/>
      <c r="E24" s="48"/>
      <c r="F24" s="20">
        <f t="shared" si="1"/>
        <v>0</v>
      </c>
      <c r="G24" s="1"/>
      <c r="H24" s="1"/>
      <c r="I24" s="2"/>
      <c r="J24" s="3"/>
    </row>
    <row r="25" spans="1:10" s="13" customFormat="1" ht="14.25" x14ac:dyDescent="0.2">
      <c r="A25" s="52">
        <f t="shared" si="2"/>
        <v>44338</v>
      </c>
      <c r="B25" s="99">
        <f t="shared" si="0"/>
        <v>44338</v>
      </c>
      <c r="C25" s="42"/>
      <c r="D25" s="43"/>
      <c r="E25" s="48"/>
      <c r="F25" s="20">
        <f t="shared" si="1"/>
        <v>0</v>
      </c>
      <c r="G25" s="1"/>
      <c r="H25" s="1"/>
      <c r="I25" s="2"/>
      <c r="J25" s="3"/>
    </row>
    <row r="26" spans="1:10" s="13" customFormat="1" ht="14.25" x14ac:dyDescent="0.2">
      <c r="A26" s="52">
        <f t="shared" si="2"/>
        <v>44339</v>
      </c>
      <c r="B26" s="99">
        <f t="shared" si="0"/>
        <v>44339</v>
      </c>
      <c r="C26" s="42"/>
      <c r="D26" s="43"/>
      <c r="E26" s="48"/>
      <c r="F26" s="20">
        <f t="shared" si="1"/>
        <v>0</v>
      </c>
      <c r="G26" s="1"/>
      <c r="H26" s="1"/>
      <c r="I26" s="2"/>
      <c r="J26" s="3"/>
    </row>
    <row r="27" spans="1:10" s="13" customFormat="1" ht="14.25" x14ac:dyDescent="0.2">
      <c r="A27" s="52">
        <f t="shared" si="2"/>
        <v>44340</v>
      </c>
      <c r="B27" s="99">
        <f t="shared" si="0"/>
        <v>44340</v>
      </c>
      <c r="C27" s="42"/>
      <c r="D27" s="43"/>
      <c r="E27" s="48"/>
      <c r="F27" s="20">
        <f t="shared" si="1"/>
        <v>0</v>
      </c>
      <c r="G27" s="1"/>
      <c r="H27" s="1"/>
      <c r="I27" s="2"/>
      <c r="J27" s="3"/>
    </row>
    <row r="28" spans="1:10" s="13" customFormat="1" ht="14.25" x14ac:dyDescent="0.2">
      <c r="A28" s="52">
        <f t="shared" si="2"/>
        <v>44341</v>
      </c>
      <c r="B28" s="99">
        <f t="shared" si="0"/>
        <v>44341</v>
      </c>
      <c r="C28" s="42"/>
      <c r="D28" s="43"/>
      <c r="E28" s="48"/>
      <c r="F28" s="20">
        <f t="shared" si="1"/>
        <v>0</v>
      </c>
      <c r="G28" s="1"/>
      <c r="H28" s="1"/>
      <c r="I28" s="2"/>
      <c r="J28" s="3"/>
    </row>
    <row r="29" spans="1:10" s="13" customFormat="1" ht="14.25" x14ac:dyDescent="0.2">
      <c r="A29" s="52">
        <f t="shared" si="2"/>
        <v>44342</v>
      </c>
      <c r="B29" s="99">
        <f t="shared" si="0"/>
        <v>44342</v>
      </c>
      <c r="C29" s="42"/>
      <c r="D29" s="43"/>
      <c r="E29" s="48"/>
      <c r="F29" s="20">
        <f t="shared" si="1"/>
        <v>0</v>
      </c>
      <c r="G29" s="1"/>
      <c r="H29" s="1"/>
      <c r="I29" s="2"/>
      <c r="J29" s="3"/>
    </row>
    <row r="30" spans="1:10" s="13" customFormat="1" ht="14.25" x14ac:dyDescent="0.2">
      <c r="A30" s="52">
        <f t="shared" si="2"/>
        <v>44343</v>
      </c>
      <c r="B30" s="99">
        <f t="shared" si="0"/>
        <v>44343</v>
      </c>
      <c r="C30" s="42"/>
      <c r="D30" s="43"/>
      <c r="E30" s="48"/>
      <c r="F30" s="20">
        <f t="shared" si="1"/>
        <v>0</v>
      </c>
      <c r="G30" s="1"/>
      <c r="H30" s="1"/>
      <c r="I30" s="2"/>
      <c r="J30" s="3"/>
    </row>
    <row r="31" spans="1:10" s="13" customFormat="1" ht="14.25" x14ac:dyDescent="0.2">
      <c r="A31" s="52">
        <f t="shared" si="2"/>
        <v>44344</v>
      </c>
      <c r="B31" s="99">
        <f t="shared" si="0"/>
        <v>44344</v>
      </c>
      <c r="C31" s="42"/>
      <c r="D31" s="43"/>
      <c r="E31" s="48"/>
      <c r="F31" s="20">
        <f t="shared" si="1"/>
        <v>0</v>
      </c>
      <c r="G31" s="1"/>
      <c r="H31" s="1"/>
      <c r="I31" s="2"/>
      <c r="J31" s="3"/>
    </row>
    <row r="32" spans="1:10" s="13" customFormat="1" ht="14.25" x14ac:dyDescent="0.2">
      <c r="A32" s="52">
        <f t="shared" si="2"/>
        <v>44345</v>
      </c>
      <c r="B32" s="99">
        <f t="shared" si="0"/>
        <v>44345</v>
      </c>
      <c r="C32" s="42"/>
      <c r="D32" s="43"/>
      <c r="E32" s="48"/>
      <c r="F32" s="20">
        <f t="shared" si="1"/>
        <v>0</v>
      </c>
      <c r="G32" s="1"/>
      <c r="H32" s="1"/>
      <c r="I32" s="2"/>
      <c r="J32" s="3"/>
    </row>
    <row r="33" spans="1:11" s="13" customFormat="1" ht="14.25" x14ac:dyDescent="0.2">
      <c r="A33" s="52">
        <f t="shared" si="2"/>
        <v>44346</v>
      </c>
      <c r="B33" s="99">
        <f t="shared" si="0"/>
        <v>44346</v>
      </c>
      <c r="C33" s="42"/>
      <c r="D33" s="43"/>
      <c r="E33" s="48"/>
      <c r="F33" s="20">
        <f t="shared" si="1"/>
        <v>0</v>
      </c>
      <c r="G33" s="1"/>
      <c r="H33" s="1"/>
      <c r="I33" s="2"/>
      <c r="J33" s="3"/>
    </row>
    <row r="34" spans="1:11" s="13" customFormat="1" ht="14.25" x14ac:dyDescent="0.2">
      <c r="A34" s="52">
        <f t="shared" si="2"/>
        <v>44347</v>
      </c>
      <c r="B34" s="99">
        <f t="shared" si="0"/>
        <v>44347</v>
      </c>
      <c r="C34" s="42"/>
      <c r="D34" s="43"/>
      <c r="E34" s="48"/>
      <c r="F34" s="37">
        <f t="shared" si="1"/>
        <v>0</v>
      </c>
      <c r="G34" s="1"/>
      <c r="H34" s="1"/>
      <c r="I34" s="2"/>
      <c r="J34" s="3"/>
    </row>
    <row r="35" spans="1:11" s="13" customFormat="1" ht="15" x14ac:dyDescent="0.2">
      <c r="A35" s="49" t="str">
        <f>IF('table récapitulative'!G5&gt;0,"Déplacements en leçons","")</f>
        <v/>
      </c>
      <c r="B35" s="55"/>
      <c r="C35" s="44"/>
      <c r="D35" s="45"/>
      <c r="E35" s="48" t="str">
        <f>IF(A35="","",'table récapitulative'!G5 * 'table récapitulative'!C8/12)</f>
        <v/>
      </c>
      <c r="F35" s="38"/>
      <c r="G35" s="39"/>
      <c r="H35" s="39"/>
      <c r="I35" s="39"/>
      <c r="J35" s="40"/>
    </row>
    <row r="36" spans="1:11" s="13" customFormat="1" ht="15" x14ac:dyDescent="0.2">
      <c r="A36" s="50" t="str">
        <f>IF('table récapitulative'!C12&gt;0,"Comptabilisation décharge horaire en heures","")</f>
        <v/>
      </c>
      <c r="B36" s="50"/>
      <c r="C36" s="44"/>
      <c r="D36" s="46"/>
      <c r="E36" s="47"/>
      <c r="F36" s="51" t="str">
        <f>IF($A$36="","",1930/12*0.85*'table récapitulative'!$L$5)</f>
        <v/>
      </c>
      <c r="G36" s="41"/>
      <c r="H36" s="41"/>
      <c r="I36" s="2" t="str">
        <f>IF($A$36="","",1930/12*0.12*'table récapitulative'!$L$5)</f>
        <v/>
      </c>
      <c r="J36" s="3" t="str">
        <f>IF($A$36="","",1930/12*0.03*'table récapitulative'!$L$5)</f>
        <v/>
      </c>
    </row>
    <row r="37" spans="1:11" s="13" customFormat="1" ht="18.75" customHeight="1" thickBot="1" x14ac:dyDescent="0.3">
      <c r="A37" s="14" t="s">
        <v>52</v>
      </c>
      <c r="B37" s="56"/>
      <c r="C37" s="15"/>
      <c r="D37" s="15"/>
      <c r="E37" s="31">
        <f t="shared" ref="E37:J37" si="3">SUM(E4:E36)</f>
        <v>0</v>
      </c>
      <c r="F37" s="32">
        <f t="shared" si="3"/>
        <v>0</v>
      </c>
      <c r="G37" s="32">
        <f t="shared" si="3"/>
        <v>0</v>
      </c>
      <c r="H37" s="33">
        <f t="shared" si="3"/>
        <v>0</v>
      </c>
      <c r="I37" s="34">
        <f t="shared" si="3"/>
        <v>0</v>
      </c>
      <c r="J37" s="35">
        <f t="shared" si="3"/>
        <v>0</v>
      </c>
    </row>
    <row r="38" spans="1:11" ht="13.5" thickTop="1" x14ac:dyDescent="0.2">
      <c r="K38" s="8"/>
    </row>
    <row r="39" spans="1:11" ht="9.75" hidden="1" customHeight="1" x14ac:dyDescent="0.25">
      <c r="C39" s="18" t="s">
        <v>0</v>
      </c>
      <c r="D39" s="18"/>
      <c r="E39" s="18"/>
      <c r="F39" s="19"/>
      <c r="G39" s="19"/>
      <c r="H39" s="19"/>
      <c r="I39" s="19"/>
      <c r="K39" s="8"/>
    </row>
    <row r="40" spans="1:11" ht="9.75" hidden="1" customHeight="1" x14ac:dyDescent="0.2">
      <c r="C40" s="18" t="s">
        <v>1</v>
      </c>
      <c r="D40" s="18"/>
      <c r="E40" s="18"/>
      <c r="K40" s="8"/>
    </row>
    <row r="41" spans="1:11" ht="9.75" hidden="1" customHeight="1" x14ac:dyDescent="0.2">
      <c r="C41" s="18" t="s">
        <v>2</v>
      </c>
      <c r="D41" s="18"/>
      <c r="E41" s="18"/>
      <c r="K41" s="8"/>
    </row>
    <row r="42" spans="1:11" ht="9.75" hidden="1" customHeight="1" x14ac:dyDescent="0.2">
      <c r="C42" s="18" t="s">
        <v>3</v>
      </c>
      <c r="D42" s="18"/>
      <c r="E42" s="18"/>
      <c r="K42" s="8"/>
    </row>
    <row r="43" spans="1:11" x14ac:dyDescent="0.2">
      <c r="K43" s="8"/>
    </row>
    <row r="44" spans="1:11" x14ac:dyDescent="0.2">
      <c r="K44" s="8"/>
    </row>
    <row r="45" spans="1:11" x14ac:dyDescent="0.2">
      <c r="K45" s="8"/>
    </row>
    <row r="46" spans="1:11" x14ac:dyDescent="0.2">
      <c r="K46" s="8"/>
    </row>
    <row r="47" spans="1:11" x14ac:dyDescent="0.2">
      <c r="K47" s="8"/>
    </row>
    <row r="48" spans="1:11" x14ac:dyDescent="0.2">
      <c r="K48" s="8"/>
    </row>
    <row r="49" spans="11:11" x14ac:dyDescent="0.2">
      <c r="K49" s="8"/>
    </row>
    <row r="50" spans="11:11" x14ac:dyDescent="0.2">
      <c r="K50" s="8"/>
    </row>
    <row r="51" spans="11:11" x14ac:dyDescent="0.2">
      <c r="K51" s="8"/>
    </row>
    <row r="52" spans="11:11" x14ac:dyDescent="0.2">
      <c r="K52" s="8"/>
    </row>
    <row r="53" spans="11:11" x14ac:dyDescent="0.2">
      <c r="K53" s="8"/>
    </row>
    <row r="54" spans="11:11" x14ac:dyDescent="0.2">
      <c r="K54" s="8"/>
    </row>
    <row r="55" spans="11:11" x14ac:dyDescent="0.2">
      <c r="K55" s="8"/>
    </row>
    <row r="56" spans="11:11" x14ac:dyDescent="0.2">
      <c r="K56" s="8"/>
    </row>
    <row r="57" spans="11:11" x14ac:dyDescent="0.2">
      <c r="K57" s="8"/>
    </row>
    <row r="58" spans="11:11" x14ac:dyDescent="0.2">
      <c r="K58" s="8"/>
    </row>
    <row r="59" spans="11:11" x14ac:dyDescent="0.2">
      <c r="K59" s="8"/>
    </row>
    <row r="60" spans="11:11" x14ac:dyDescent="0.2">
      <c r="K60" s="8"/>
    </row>
    <row r="61" spans="11:11" x14ac:dyDescent="0.2">
      <c r="K61" s="8"/>
    </row>
    <row r="62" spans="11:11" x14ac:dyDescent="0.2">
      <c r="K62" s="8"/>
    </row>
    <row r="63" spans="11:11" x14ac:dyDescent="0.2">
      <c r="K63" s="8"/>
    </row>
    <row r="64" spans="11:11" x14ac:dyDescent="0.2">
      <c r="K64" s="8"/>
    </row>
    <row r="65" spans="11:11" x14ac:dyDescent="0.2">
      <c r="K65" s="8"/>
    </row>
    <row r="66" spans="11:11" x14ac:dyDescent="0.2">
      <c r="K66" s="8"/>
    </row>
    <row r="67" spans="11:11" x14ac:dyDescent="0.2">
      <c r="K67" s="8"/>
    </row>
    <row r="68" spans="11:11" x14ac:dyDescent="0.2">
      <c r="K68" s="8"/>
    </row>
    <row r="69" spans="11:11" x14ac:dyDescent="0.2">
      <c r="K69" s="8"/>
    </row>
    <row r="70" spans="11:11" x14ac:dyDescent="0.2">
      <c r="K70" s="8"/>
    </row>
    <row r="71" spans="11:11" x14ac:dyDescent="0.2">
      <c r="K71" s="8"/>
    </row>
    <row r="72" spans="11:11" x14ac:dyDescent="0.2">
      <c r="K72" s="8"/>
    </row>
    <row r="73" spans="11:11" x14ac:dyDescent="0.2">
      <c r="K73" s="8"/>
    </row>
    <row r="74" spans="11:11" x14ac:dyDescent="0.2">
      <c r="K74" s="8"/>
    </row>
    <row r="75" spans="11:11" x14ac:dyDescent="0.2">
      <c r="K75" s="8"/>
    </row>
    <row r="76" spans="11:11" x14ac:dyDescent="0.2">
      <c r="K76" s="8"/>
    </row>
    <row r="77" spans="11:11" x14ac:dyDescent="0.2">
      <c r="K77" s="8"/>
    </row>
    <row r="78" spans="11:11" x14ac:dyDescent="0.2">
      <c r="K78" s="8"/>
    </row>
    <row r="79" spans="11:11" x14ac:dyDescent="0.2">
      <c r="K79" s="8"/>
    </row>
    <row r="80" spans="11:11" x14ac:dyDescent="0.2">
      <c r="K80" s="8"/>
    </row>
    <row r="81" spans="11:11" x14ac:dyDescent="0.2">
      <c r="K81" s="8"/>
    </row>
    <row r="82" spans="11:11" x14ac:dyDescent="0.2">
      <c r="K82" s="8"/>
    </row>
    <row r="83" spans="11:11" x14ac:dyDescent="0.2">
      <c r="K83" s="8"/>
    </row>
    <row r="84" spans="11:11" x14ac:dyDescent="0.2">
      <c r="K84" s="8"/>
    </row>
    <row r="85" spans="11:11" x14ac:dyDescent="0.2">
      <c r="K85" s="8"/>
    </row>
    <row r="86" spans="11:11" x14ac:dyDescent="0.2">
      <c r="K86" s="8"/>
    </row>
    <row r="87" spans="11:11" x14ac:dyDescent="0.2">
      <c r="K87" s="8"/>
    </row>
    <row r="88" spans="11:11" x14ac:dyDescent="0.2">
      <c r="K88" s="8"/>
    </row>
    <row r="89" spans="11:11" x14ac:dyDescent="0.2">
      <c r="K89" s="8"/>
    </row>
    <row r="90" spans="11:11" x14ac:dyDescent="0.2">
      <c r="K90" s="8"/>
    </row>
    <row r="91" spans="11:11" x14ac:dyDescent="0.2">
      <c r="K91" s="8"/>
    </row>
    <row r="92" spans="11:11" x14ac:dyDescent="0.2">
      <c r="K92" s="8"/>
    </row>
    <row r="93" spans="11:11" x14ac:dyDescent="0.2">
      <c r="K93" s="8"/>
    </row>
    <row r="94" spans="11:11" x14ac:dyDescent="0.2">
      <c r="K94" s="8"/>
    </row>
    <row r="95" spans="11:11" x14ac:dyDescent="0.2">
      <c r="K95" s="8"/>
    </row>
    <row r="96" spans="11:11" x14ac:dyDescent="0.2">
      <c r="K96" s="8"/>
    </row>
    <row r="97" spans="11:11" x14ac:dyDescent="0.2">
      <c r="K97" s="8"/>
    </row>
    <row r="98" spans="11:11" x14ac:dyDescent="0.2">
      <c r="K98" s="8"/>
    </row>
    <row r="99" spans="11:11" x14ac:dyDescent="0.2">
      <c r="K99" s="8"/>
    </row>
    <row r="100" spans="11:11" x14ac:dyDescent="0.2">
      <c r="K100" s="8"/>
    </row>
    <row r="101" spans="11:11" x14ac:dyDescent="0.2">
      <c r="K101" s="8"/>
    </row>
    <row r="102" spans="11:11" x14ac:dyDescent="0.2">
      <c r="K102" s="8"/>
    </row>
    <row r="103" spans="11:11" x14ac:dyDescent="0.2">
      <c r="K103" s="8"/>
    </row>
    <row r="104" spans="11:11" x14ac:dyDescent="0.2">
      <c r="K104" s="8"/>
    </row>
    <row r="105" spans="11:11" x14ac:dyDescent="0.2">
      <c r="K105" s="8"/>
    </row>
    <row r="106" spans="11:11" x14ac:dyDescent="0.2">
      <c r="K106" s="8"/>
    </row>
    <row r="107" spans="11:11" x14ac:dyDescent="0.2">
      <c r="K107" s="8"/>
    </row>
    <row r="108" spans="11:11" x14ac:dyDescent="0.2">
      <c r="K108" s="8"/>
    </row>
    <row r="109" spans="11:11" x14ac:dyDescent="0.2">
      <c r="K109" s="8"/>
    </row>
    <row r="110" spans="11:11" x14ac:dyDescent="0.2">
      <c r="K110" s="8"/>
    </row>
    <row r="111" spans="11:11" x14ac:dyDescent="0.2">
      <c r="K111" s="8"/>
    </row>
    <row r="112" spans="11:11" x14ac:dyDescent="0.2">
      <c r="K112" s="8"/>
    </row>
    <row r="113" spans="11:11" x14ac:dyDescent="0.2">
      <c r="K113" s="8"/>
    </row>
    <row r="114" spans="11:11" x14ac:dyDescent="0.2">
      <c r="K114" s="8"/>
    </row>
    <row r="115" spans="11:11" x14ac:dyDescent="0.2">
      <c r="K115" s="8"/>
    </row>
    <row r="116" spans="11:11" x14ac:dyDescent="0.2">
      <c r="K116" s="8"/>
    </row>
    <row r="117" spans="11:11" x14ac:dyDescent="0.2">
      <c r="K117" s="8"/>
    </row>
    <row r="118" spans="11:11" x14ac:dyDescent="0.2">
      <c r="K118" s="8"/>
    </row>
    <row r="119" spans="11:11" x14ac:dyDescent="0.2">
      <c r="K119" s="8"/>
    </row>
    <row r="120" spans="11:11" x14ac:dyDescent="0.2">
      <c r="K120" s="8"/>
    </row>
    <row r="121" spans="11:11" x14ac:dyDescent="0.2">
      <c r="K121" s="8"/>
    </row>
    <row r="122" spans="11:11" x14ac:dyDescent="0.2">
      <c r="K122" s="8"/>
    </row>
    <row r="123" spans="11:11" x14ac:dyDescent="0.2">
      <c r="K123" s="8"/>
    </row>
    <row r="124" spans="11:11" x14ac:dyDescent="0.2">
      <c r="K124" s="8"/>
    </row>
    <row r="125" spans="11:11" x14ac:dyDescent="0.2">
      <c r="K125" s="8"/>
    </row>
    <row r="126" spans="11:11" x14ac:dyDescent="0.2">
      <c r="K126" s="8"/>
    </row>
    <row r="127" spans="11:11" x14ac:dyDescent="0.2">
      <c r="K127" s="8"/>
    </row>
    <row r="128" spans="11:11" x14ac:dyDescent="0.2">
      <c r="K128" s="8"/>
    </row>
    <row r="129" spans="11:11" x14ac:dyDescent="0.2">
      <c r="K129" s="8"/>
    </row>
    <row r="130" spans="11:11" x14ac:dyDescent="0.2">
      <c r="K130" s="8"/>
    </row>
    <row r="131" spans="11:11" x14ac:dyDescent="0.2">
      <c r="K131" s="8"/>
    </row>
    <row r="132" spans="11:11" x14ac:dyDescent="0.2">
      <c r="K132" s="8"/>
    </row>
    <row r="133" spans="11:11" x14ac:dyDescent="0.2">
      <c r="K133" s="8"/>
    </row>
    <row r="134" spans="11:11" x14ac:dyDescent="0.2">
      <c r="K134" s="8"/>
    </row>
    <row r="135" spans="11:11" x14ac:dyDescent="0.2">
      <c r="K135" s="8"/>
    </row>
    <row r="136" spans="11:11" x14ac:dyDescent="0.2">
      <c r="K136" s="8"/>
    </row>
    <row r="137" spans="11:11" x14ac:dyDescent="0.2">
      <c r="K137" s="8"/>
    </row>
    <row r="138" spans="11:11" x14ac:dyDescent="0.2">
      <c r="K138" s="8"/>
    </row>
    <row r="139" spans="11:11" x14ac:dyDescent="0.2">
      <c r="K139" s="8"/>
    </row>
    <row r="140" spans="11:11" x14ac:dyDescent="0.2">
      <c r="K140" s="8"/>
    </row>
    <row r="141" spans="11:11" x14ac:dyDescent="0.2">
      <c r="K141" s="8"/>
    </row>
    <row r="142" spans="11:11" x14ac:dyDescent="0.2">
      <c r="K142" s="8"/>
    </row>
    <row r="143" spans="11:11" x14ac:dyDescent="0.2">
      <c r="K143" s="8"/>
    </row>
    <row r="144" spans="11:11" x14ac:dyDescent="0.2">
      <c r="K144" s="8"/>
    </row>
    <row r="145" spans="11:11" x14ac:dyDescent="0.2">
      <c r="K145" s="8"/>
    </row>
    <row r="146" spans="11:11" x14ac:dyDescent="0.2">
      <c r="K146" s="8"/>
    </row>
    <row r="147" spans="11:11" x14ac:dyDescent="0.2">
      <c r="K147" s="8"/>
    </row>
    <row r="148" spans="11:11" x14ac:dyDescent="0.2">
      <c r="K148" s="8"/>
    </row>
    <row r="149" spans="11:11" x14ac:dyDescent="0.2">
      <c r="K149" s="8"/>
    </row>
    <row r="150" spans="11:11" x14ac:dyDescent="0.2">
      <c r="K150" s="8"/>
    </row>
    <row r="151" spans="11:11" x14ac:dyDescent="0.2">
      <c r="K151" s="8"/>
    </row>
    <row r="152" spans="11:11" x14ac:dyDescent="0.2">
      <c r="K152" s="8"/>
    </row>
    <row r="153" spans="11:11" x14ac:dyDescent="0.2">
      <c r="K153" s="8"/>
    </row>
    <row r="154" spans="11:11" x14ac:dyDescent="0.2">
      <c r="K154" s="8"/>
    </row>
    <row r="155" spans="11:11" x14ac:dyDescent="0.2">
      <c r="K155" s="8"/>
    </row>
    <row r="156" spans="11:11" x14ac:dyDescent="0.2">
      <c r="K156" s="8"/>
    </row>
    <row r="157" spans="11:11" x14ac:dyDescent="0.2">
      <c r="K157" s="8"/>
    </row>
    <row r="158" spans="11:11" x14ac:dyDescent="0.2">
      <c r="K158" s="8"/>
    </row>
    <row r="159" spans="11:11" x14ac:dyDescent="0.2">
      <c r="K159" s="8"/>
    </row>
    <row r="160" spans="11:11" x14ac:dyDescent="0.2">
      <c r="K160" s="8"/>
    </row>
    <row r="161" spans="11:11" x14ac:dyDescent="0.2">
      <c r="K161" s="8"/>
    </row>
    <row r="162" spans="11:11" x14ac:dyDescent="0.2">
      <c r="K162" s="8"/>
    </row>
    <row r="163" spans="11:11" x14ac:dyDescent="0.2">
      <c r="K163" s="8"/>
    </row>
    <row r="164" spans="11:11" x14ac:dyDescent="0.2">
      <c r="K164" s="8"/>
    </row>
    <row r="165" spans="11:11" x14ac:dyDescent="0.2">
      <c r="K165" s="8"/>
    </row>
    <row r="166" spans="11:11" x14ac:dyDescent="0.2">
      <c r="K166" s="8"/>
    </row>
    <row r="167" spans="11:11" x14ac:dyDescent="0.2">
      <c r="K167" s="8"/>
    </row>
    <row r="168" spans="11:11" x14ac:dyDescent="0.2">
      <c r="K168" s="8"/>
    </row>
    <row r="169" spans="11:11" x14ac:dyDescent="0.2">
      <c r="K169" s="8"/>
    </row>
    <row r="170" spans="11:11" x14ac:dyDescent="0.2">
      <c r="K170" s="8"/>
    </row>
    <row r="171" spans="11:11" x14ac:dyDescent="0.2">
      <c r="K171" s="8"/>
    </row>
    <row r="172" spans="11:11" x14ac:dyDescent="0.2">
      <c r="K172" s="8"/>
    </row>
    <row r="173" spans="11:11" x14ac:dyDescent="0.2">
      <c r="K173" s="8"/>
    </row>
    <row r="174" spans="11:11" x14ac:dyDescent="0.2">
      <c r="K174" s="8"/>
    </row>
    <row r="175" spans="11:11" x14ac:dyDescent="0.2">
      <c r="K175" s="8"/>
    </row>
    <row r="176" spans="11:11" x14ac:dyDescent="0.2">
      <c r="K176" s="8"/>
    </row>
    <row r="177" spans="11:11" x14ac:dyDescent="0.2">
      <c r="K177" s="8"/>
    </row>
    <row r="178" spans="11:11" x14ac:dyDescent="0.2">
      <c r="K178" s="8"/>
    </row>
    <row r="179" spans="11:11" x14ac:dyDescent="0.2">
      <c r="K179" s="8"/>
    </row>
    <row r="180" spans="11:11" x14ac:dyDescent="0.2">
      <c r="K180" s="8"/>
    </row>
    <row r="181" spans="11:11" x14ac:dyDescent="0.2">
      <c r="K181" s="8"/>
    </row>
    <row r="182" spans="11:11" x14ac:dyDescent="0.2">
      <c r="K182" s="8"/>
    </row>
    <row r="183" spans="11:11" x14ac:dyDescent="0.2">
      <c r="K183" s="8"/>
    </row>
    <row r="184" spans="11:11" x14ac:dyDescent="0.2">
      <c r="K184" s="8"/>
    </row>
    <row r="185" spans="11:11" x14ac:dyDescent="0.2">
      <c r="K185" s="8"/>
    </row>
    <row r="186" spans="11:11" x14ac:dyDescent="0.2">
      <c r="K186" s="8"/>
    </row>
    <row r="187" spans="11:11" x14ac:dyDescent="0.2">
      <c r="K187" s="8"/>
    </row>
    <row r="188" spans="11:11" x14ac:dyDescent="0.2">
      <c r="K188" s="8"/>
    </row>
    <row r="189" spans="11:11" x14ac:dyDescent="0.2">
      <c r="K189" s="8"/>
    </row>
    <row r="190" spans="11:11" x14ac:dyDescent="0.2">
      <c r="K190" s="8"/>
    </row>
    <row r="191" spans="11:11" x14ac:dyDescent="0.2">
      <c r="K191" s="8"/>
    </row>
    <row r="192" spans="11:11" x14ac:dyDescent="0.2">
      <c r="K192" s="8"/>
    </row>
    <row r="193" spans="11:11" x14ac:dyDescent="0.2">
      <c r="K193" s="8"/>
    </row>
    <row r="194" spans="11:11" x14ac:dyDescent="0.2">
      <c r="K194" s="8"/>
    </row>
    <row r="195" spans="11:11" x14ac:dyDescent="0.2">
      <c r="K195" s="8"/>
    </row>
    <row r="196" spans="11:11" x14ac:dyDescent="0.2">
      <c r="K196" s="8"/>
    </row>
    <row r="197" spans="11:11" x14ac:dyDescent="0.2">
      <c r="K197" s="8"/>
    </row>
    <row r="198" spans="11:11" x14ac:dyDescent="0.2">
      <c r="K198" s="8"/>
    </row>
    <row r="199" spans="11:11" x14ac:dyDescent="0.2">
      <c r="K199" s="8"/>
    </row>
    <row r="200" spans="11:11" x14ac:dyDescent="0.2">
      <c r="K200" s="8"/>
    </row>
    <row r="201" spans="11:11" x14ac:dyDescent="0.2">
      <c r="K201" s="8"/>
    </row>
    <row r="202" spans="11:11" x14ac:dyDescent="0.2">
      <c r="K202" s="8"/>
    </row>
    <row r="203" spans="11:11" x14ac:dyDescent="0.2">
      <c r="K203" s="8"/>
    </row>
    <row r="204" spans="11:11" x14ac:dyDescent="0.2">
      <c r="K204" s="8"/>
    </row>
    <row r="205" spans="11:11" x14ac:dyDescent="0.2">
      <c r="K205" s="8"/>
    </row>
    <row r="206" spans="11:11" x14ac:dyDescent="0.2">
      <c r="K206" s="8"/>
    </row>
    <row r="207" spans="11:11" x14ac:dyDescent="0.2">
      <c r="K207" s="8"/>
    </row>
    <row r="208" spans="11:11" x14ac:dyDescent="0.2">
      <c r="K208" s="8"/>
    </row>
    <row r="209" spans="11:11" x14ac:dyDescent="0.2">
      <c r="K209" s="8"/>
    </row>
    <row r="210" spans="11:11" x14ac:dyDescent="0.2">
      <c r="K210" s="8"/>
    </row>
    <row r="211" spans="11:11" x14ac:dyDescent="0.2">
      <c r="K211" s="8"/>
    </row>
    <row r="212" spans="11:11" x14ac:dyDescent="0.2">
      <c r="K212" s="8"/>
    </row>
    <row r="213" spans="11:11" x14ac:dyDescent="0.2">
      <c r="K213" s="8"/>
    </row>
    <row r="214" spans="11:11" x14ac:dyDescent="0.2">
      <c r="K214" s="8"/>
    </row>
    <row r="215" spans="11:11" x14ac:dyDescent="0.2">
      <c r="K215" s="8"/>
    </row>
    <row r="216" spans="11:11" x14ac:dyDescent="0.2">
      <c r="K216" s="8"/>
    </row>
    <row r="217" spans="11:11" x14ac:dyDescent="0.2">
      <c r="K217" s="8"/>
    </row>
    <row r="218" spans="11:11" x14ac:dyDescent="0.2">
      <c r="K218" s="8"/>
    </row>
    <row r="219" spans="11:11" x14ac:dyDescent="0.2">
      <c r="K219" s="8"/>
    </row>
    <row r="220" spans="11:11" x14ac:dyDescent="0.2">
      <c r="K220" s="8"/>
    </row>
    <row r="221" spans="11:11" x14ac:dyDescent="0.2">
      <c r="K221" s="8"/>
    </row>
    <row r="222" spans="11:11" x14ac:dyDescent="0.2">
      <c r="K222" s="8"/>
    </row>
    <row r="223" spans="11:11" x14ac:dyDescent="0.2">
      <c r="K223" s="8"/>
    </row>
    <row r="224" spans="11:11" x14ac:dyDescent="0.2">
      <c r="K224" s="8"/>
    </row>
    <row r="225" spans="11:11" x14ac:dyDescent="0.2">
      <c r="K225" s="8"/>
    </row>
    <row r="226" spans="11:11" x14ac:dyDescent="0.2">
      <c r="K226" s="8"/>
    </row>
    <row r="227" spans="11:11" x14ac:dyDescent="0.2">
      <c r="K227" s="8"/>
    </row>
    <row r="228" spans="11:11" x14ac:dyDescent="0.2">
      <c r="K228" s="8"/>
    </row>
    <row r="229" spans="11:11" x14ac:dyDescent="0.2">
      <c r="K229" s="8"/>
    </row>
    <row r="230" spans="11:11" x14ac:dyDescent="0.2">
      <c r="K230" s="8"/>
    </row>
    <row r="231" spans="11:11" x14ac:dyDescent="0.2">
      <c r="K231" s="8"/>
    </row>
    <row r="232" spans="11:11" x14ac:dyDescent="0.2">
      <c r="K232" s="8"/>
    </row>
    <row r="233" spans="11:11" x14ac:dyDescent="0.2">
      <c r="K233" s="8"/>
    </row>
    <row r="234" spans="11:11" x14ac:dyDescent="0.2">
      <c r="K234" s="8"/>
    </row>
    <row r="235" spans="11:11" x14ac:dyDescent="0.2">
      <c r="K235" s="8"/>
    </row>
    <row r="236" spans="11:11" x14ac:dyDescent="0.2">
      <c r="K236" s="8"/>
    </row>
    <row r="237" spans="11:11" x14ac:dyDescent="0.2">
      <c r="K237" s="8"/>
    </row>
    <row r="238" spans="11:11" x14ac:dyDescent="0.2">
      <c r="K238" s="8"/>
    </row>
    <row r="239" spans="11:11" x14ac:dyDescent="0.2">
      <c r="K239" s="8"/>
    </row>
    <row r="240" spans="11:11" x14ac:dyDescent="0.2">
      <c r="K240" s="8"/>
    </row>
    <row r="241" spans="11:11" x14ac:dyDescent="0.2">
      <c r="K241" s="8"/>
    </row>
    <row r="242" spans="11:11" x14ac:dyDescent="0.2">
      <c r="K242" s="8"/>
    </row>
    <row r="243" spans="11:11" x14ac:dyDescent="0.2">
      <c r="K243" s="8"/>
    </row>
    <row r="244" spans="11:11" x14ac:dyDescent="0.2">
      <c r="K244" s="8"/>
    </row>
    <row r="245" spans="11:11" x14ac:dyDescent="0.2">
      <c r="K245" s="8"/>
    </row>
    <row r="246" spans="11:11" x14ac:dyDescent="0.2">
      <c r="K246" s="8"/>
    </row>
    <row r="247" spans="11:11" x14ac:dyDescent="0.2">
      <c r="K247" s="8"/>
    </row>
    <row r="248" spans="11:11" x14ac:dyDescent="0.2">
      <c r="K248" s="8"/>
    </row>
    <row r="249" spans="11:11" x14ac:dyDescent="0.2">
      <c r="K249" s="8"/>
    </row>
    <row r="250" spans="11:11" x14ac:dyDescent="0.2">
      <c r="K250" s="8"/>
    </row>
    <row r="251" spans="11:11" x14ac:dyDescent="0.2">
      <c r="K251" s="8"/>
    </row>
    <row r="252" spans="11:11" x14ac:dyDescent="0.2">
      <c r="K252" s="8"/>
    </row>
    <row r="253" spans="11:11" x14ac:dyDescent="0.2">
      <c r="K253" s="8"/>
    </row>
    <row r="254" spans="11:11" x14ac:dyDescent="0.2">
      <c r="K254" s="8"/>
    </row>
    <row r="255" spans="11:11" x14ac:dyDescent="0.2">
      <c r="K255" s="8"/>
    </row>
    <row r="256" spans="11:11" x14ac:dyDescent="0.2">
      <c r="K256" s="8"/>
    </row>
    <row r="257" spans="11:11" x14ac:dyDescent="0.2">
      <c r="K257" s="8"/>
    </row>
    <row r="258" spans="11:11" x14ac:dyDescent="0.2">
      <c r="K258" s="8"/>
    </row>
    <row r="259" spans="11:11" x14ac:dyDescent="0.2">
      <c r="K259" s="8"/>
    </row>
    <row r="260" spans="11:11" x14ac:dyDescent="0.2">
      <c r="K260" s="8"/>
    </row>
    <row r="261" spans="11:11" x14ac:dyDescent="0.2">
      <c r="K261" s="8"/>
    </row>
    <row r="262" spans="11:11" x14ac:dyDescent="0.2">
      <c r="K262" s="8"/>
    </row>
    <row r="263" spans="11:11" x14ac:dyDescent="0.2">
      <c r="K263" s="8"/>
    </row>
    <row r="264" spans="11:11" x14ac:dyDescent="0.2">
      <c r="K264" s="8"/>
    </row>
    <row r="265" spans="11:11" x14ac:dyDescent="0.2">
      <c r="K265" s="8"/>
    </row>
    <row r="266" spans="11:11" x14ac:dyDescent="0.2">
      <c r="K266" s="8"/>
    </row>
    <row r="267" spans="11:11" x14ac:dyDescent="0.2">
      <c r="K267" s="8"/>
    </row>
    <row r="268" spans="11:11" x14ac:dyDescent="0.2">
      <c r="K268" s="8"/>
    </row>
    <row r="269" spans="11:11" x14ac:dyDescent="0.2">
      <c r="K269" s="8"/>
    </row>
    <row r="270" spans="11:11" x14ac:dyDescent="0.2">
      <c r="K270" s="8"/>
    </row>
    <row r="271" spans="11:11" x14ac:dyDescent="0.2">
      <c r="K271" s="8"/>
    </row>
    <row r="272" spans="11:11" x14ac:dyDescent="0.2">
      <c r="K272" s="8"/>
    </row>
    <row r="273" spans="11:11" x14ac:dyDescent="0.2">
      <c r="K273" s="8"/>
    </row>
    <row r="274" spans="11:11" x14ac:dyDescent="0.2">
      <c r="K274" s="8"/>
    </row>
    <row r="275" spans="11:11" x14ac:dyDescent="0.2">
      <c r="K275" s="8"/>
    </row>
    <row r="276" spans="11:11" x14ac:dyDescent="0.2">
      <c r="K276" s="8"/>
    </row>
    <row r="277" spans="11:11" x14ac:dyDescent="0.2">
      <c r="K277" s="8"/>
    </row>
    <row r="278" spans="11:11" x14ac:dyDescent="0.2">
      <c r="K278" s="8"/>
    </row>
    <row r="279" spans="11:11" x14ac:dyDescent="0.2">
      <c r="K279" s="8"/>
    </row>
    <row r="280" spans="11:11" x14ac:dyDescent="0.2">
      <c r="K280" s="8"/>
    </row>
    <row r="281" spans="11:11" x14ac:dyDescent="0.2">
      <c r="K281" s="8"/>
    </row>
    <row r="282" spans="11:11" x14ac:dyDescent="0.2">
      <c r="K282" s="8"/>
    </row>
    <row r="283" spans="11:11" x14ac:dyDescent="0.2">
      <c r="K283" s="8"/>
    </row>
    <row r="284" spans="11:11" x14ac:dyDescent="0.2">
      <c r="K284" s="8"/>
    </row>
    <row r="285" spans="11:11" x14ac:dyDescent="0.2">
      <c r="K285" s="8"/>
    </row>
    <row r="286" spans="11:11" x14ac:dyDescent="0.2">
      <c r="K286" s="8"/>
    </row>
    <row r="287" spans="11:11" x14ac:dyDescent="0.2">
      <c r="K287" s="8"/>
    </row>
    <row r="288" spans="11:11" x14ac:dyDescent="0.2">
      <c r="K288" s="8"/>
    </row>
    <row r="289" spans="11:11" x14ac:dyDescent="0.2">
      <c r="K289" s="8"/>
    </row>
    <row r="290" spans="11:11" x14ac:dyDescent="0.2">
      <c r="K290" s="8"/>
    </row>
    <row r="291" spans="11:11" x14ac:dyDescent="0.2">
      <c r="K291" s="8"/>
    </row>
    <row r="292" spans="11:11" x14ac:dyDescent="0.2">
      <c r="K292" s="8"/>
    </row>
    <row r="293" spans="11:11" x14ac:dyDescent="0.2">
      <c r="K293" s="8"/>
    </row>
    <row r="294" spans="11:11" x14ac:dyDescent="0.2">
      <c r="K294" s="8"/>
    </row>
    <row r="295" spans="11:11" x14ac:dyDescent="0.2">
      <c r="K295" s="8"/>
    </row>
    <row r="296" spans="11:11" x14ac:dyDescent="0.2">
      <c r="K296" s="8"/>
    </row>
    <row r="297" spans="11:11" x14ac:dyDescent="0.2">
      <c r="K297" s="8"/>
    </row>
    <row r="298" spans="11:11" x14ac:dyDescent="0.2">
      <c r="K298" s="8"/>
    </row>
    <row r="299" spans="11:11" x14ac:dyDescent="0.2">
      <c r="K299" s="8"/>
    </row>
    <row r="300" spans="11:11" x14ac:dyDescent="0.2">
      <c r="K300" s="8"/>
    </row>
    <row r="301" spans="11:11" x14ac:dyDescent="0.2">
      <c r="K301" s="8"/>
    </row>
    <row r="302" spans="11:11" x14ac:dyDescent="0.2">
      <c r="K302" s="8"/>
    </row>
    <row r="303" spans="11:11" x14ac:dyDescent="0.2">
      <c r="K303" s="8"/>
    </row>
    <row r="304" spans="11:11" x14ac:dyDescent="0.2">
      <c r="K304" s="8"/>
    </row>
    <row r="305" spans="11:11" x14ac:dyDescent="0.2">
      <c r="K305" s="8"/>
    </row>
    <row r="306" spans="11:11" x14ac:dyDescent="0.2">
      <c r="K306" s="8"/>
    </row>
    <row r="307" spans="11:11" x14ac:dyDescent="0.2">
      <c r="K307" s="8"/>
    </row>
    <row r="308" spans="11:11" x14ac:dyDescent="0.2">
      <c r="K308" s="8"/>
    </row>
    <row r="309" spans="11:11" x14ac:dyDescent="0.2">
      <c r="K309" s="8"/>
    </row>
    <row r="310" spans="11:11" x14ac:dyDescent="0.2">
      <c r="K310" s="8"/>
    </row>
    <row r="311" spans="11:11" x14ac:dyDescent="0.2">
      <c r="K311" s="8"/>
    </row>
    <row r="312" spans="11:11" x14ac:dyDescent="0.2">
      <c r="K312" s="8"/>
    </row>
    <row r="313" spans="11:11" x14ac:dyDescent="0.2">
      <c r="K313" s="8"/>
    </row>
    <row r="314" spans="11:11" x14ac:dyDescent="0.2">
      <c r="K314" s="8"/>
    </row>
    <row r="315" spans="11:11" x14ac:dyDescent="0.2">
      <c r="K315" s="8"/>
    </row>
    <row r="316" spans="11:11" x14ac:dyDescent="0.2">
      <c r="K316" s="8"/>
    </row>
    <row r="317" spans="11:11" x14ac:dyDescent="0.2">
      <c r="K317" s="8"/>
    </row>
    <row r="318" spans="11:11" x14ac:dyDescent="0.2">
      <c r="K318" s="8"/>
    </row>
    <row r="319" spans="11:11" x14ac:dyDescent="0.2">
      <c r="K319" s="8"/>
    </row>
    <row r="320" spans="11:11" x14ac:dyDescent="0.2">
      <c r="K320" s="8"/>
    </row>
    <row r="321" spans="11:11" x14ac:dyDescent="0.2">
      <c r="K321" s="8"/>
    </row>
    <row r="322" spans="11:11" x14ac:dyDescent="0.2">
      <c r="K322" s="8"/>
    </row>
    <row r="323" spans="11:11" x14ac:dyDescent="0.2">
      <c r="K323" s="8"/>
    </row>
    <row r="324" spans="11:11" x14ac:dyDescent="0.2">
      <c r="K324" s="8"/>
    </row>
    <row r="325" spans="11:11" x14ac:dyDescent="0.2">
      <c r="K325" s="8"/>
    </row>
    <row r="326" spans="11:11" x14ac:dyDescent="0.2">
      <c r="K326" s="8"/>
    </row>
    <row r="327" spans="11:11" x14ac:dyDescent="0.2">
      <c r="K327" s="8"/>
    </row>
    <row r="328" spans="11:11" x14ac:dyDescent="0.2">
      <c r="K328" s="8"/>
    </row>
    <row r="329" spans="11:11" x14ac:dyDescent="0.2">
      <c r="K329" s="8"/>
    </row>
    <row r="330" spans="11:11" x14ac:dyDescent="0.2">
      <c r="K330" s="8"/>
    </row>
    <row r="331" spans="11:11" x14ac:dyDescent="0.2">
      <c r="K331" s="8"/>
    </row>
    <row r="332" spans="11:11" x14ac:dyDescent="0.2">
      <c r="K332" s="8"/>
    </row>
    <row r="333" spans="11:11" x14ac:dyDescent="0.2">
      <c r="K333" s="8"/>
    </row>
    <row r="334" spans="11:11" x14ac:dyDescent="0.2">
      <c r="K334" s="8"/>
    </row>
    <row r="335" spans="11:11" x14ac:dyDescent="0.2">
      <c r="K335" s="8"/>
    </row>
    <row r="336" spans="11:11" x14ac:dyDescent="0.2">
      <c r="K336" s="8"/>
    </row>
    <row r="337" spans="11:11" x14ac:dyDescent="0.2">
      <c r="K337" s="8"/>
    </row>
    <row r="338" spans="11:11" x14ac:dyDescent="0.2">
      <c r="K338" s="8"/>
    </row>
    <row r="339" spans="11:11" x14ac:dyDescent="0.2">
      <c r="K339" s="8"/>
    </row>
    <row r="340" spans="11:11" x14ac:dyDescent="0.2">
      <c r="K340" s="8"/>
    </row>
    <row r="341" spans="11:11" x14ac:dyDescent="0.2">
      <c r="K341" s="8"/>
    </row>
    <row r="342" spans="11:11" x14ac:dyDescent="0.2">
      <c r="K342" s="8"/>
    </row>
    <row r="343" spans="11:11" x14ac:dyDescent="0.2">
      <c r="K343" s="8"/>
    </row>
    <row r="344" spans="11:11" x14ac:dyDescent="0.2">
      <c r="K344" s="8"/>
    </row>
    <row r="345" spans="11:11" x14ac:dyDescent="0.2">
      <c r="K345" s="8"/>
    </row>
    <row r="346" spans="11:11" x14ac:dyDescent="0.2">
      <c r="K346" s="8"/>
    </row>
    <row r="347" spans="11:11" x14ac:dyDescent="0.2">
      <c r="K347" s="8"/>
    </row>
    <row r="348" spans="11:11" x14ac:dyDescent="0.2">
      <c r="K348" s="8"/>
    </row>
    <row r="349" spans="11:11" x14ac:dyDescent="0.2">
      <c r="K349" s="8"/>
    </row>
    <row r="350" spans="11:11" x14ac:dyDescent="0.2">
      <c r="K350" s="8"/>
    </row>
    <row r="351" spans="11:11" x14ac:dyDescent="0.2">
      <c r="K351" s="8"/>
    </row>
    <row r="352" spans="11:11" x14ac:dyDescent="0.2">
      <c r="K352" s="8"/>
    </row>
    <row r="353" spans="11:11" x14ac:dyDescent="0.2">
      <c r="K353" s="8"/>
    </row>
    <row r="354" spans="11:11" x14ac:dyDescent="0.2">
      <c r="K354" s="8"/>
    </row>
    <row r="355" spans="11:11" x14ac:dyDescent="0.2">
      <c r="K355" s="8"/>
    </row>
    <row r="356" spans="11:11" x14ac:dyDescent="0.2">
      <c r="K356" s="8"/>
    </row>
    <row r="357" spans="11:11" x14ac:dyDescent="0.2">
      <c r="K357" s="8"/>
    </row>
    <row r="358" spans="11:11" x14ac:dyDescent="0.2">
      <c r="K358" s="8"/>
    </row>
    <row r="359" spans="11:11" x14ac:dyDescent="0.2">
      <c r="K359" s="8"/>
    </row>
    <row r="360" spans="11:11" x14ac:dyDescent="0.2">
      <c r="K360" s="8"/>
    </row>
    <row r="361" spans="11:11" x14ac:dyDescent="0.2">
      <c r="K361" s="8"/>
    </row>
    <row r="362" spans="11:11" x14ac:dyDescent="0.2">
      <c r="K362" s="8"/>
    </row>
    <row r="363" spans="11:11" x14ac:dyDescent="0.2">
      <c r="K363" s="8"/>
    </row>
    <row r="364" spans="11:11" x14ac:dyDescent="0.2">
      <c r="K364" s="8"/>
    </row>
    <row r="365" spans="11:11" x14ac:dyDescent="0.2">
      <c r="K365" s="8"/>
    </row>
    <row r="366" spans="11:11" x14ac:dyDescent="0.2">
      <c r="K366" s="8"/>
    </row>
    <row r="367" spans="11:11" x14ac:dyDescent="0.2">
      <c r="K367" s="8"/>
    </row>
    <row r="368" spans="11:11" x14ac:dyDescent="0.2">
      <c r="K368" s="8"/>
    </row>
    <row r="369" spans="11:11" x14ac:dyDescent="0.2">
      <c r="K369" s="8"/>
    </row>
    <row r="370" spans="11:11" x14ac:dyDescent="0.2">
      <c r="K370" s="8"/>
    </row>
    <row r="371" spans="11:11" x14ac:dyDescent="0.2">
      <c r="K371" s="8"/>
    </row>
    <row r="372" spans="11:11" x14ac:dyDescent="0.2">
      <c r="K372" s="8"/>
    </row>
    <row r="373" spans="11:11" x14ac:dyDescent="0.2">
      <c r="K373" s="8"/>
    </row>
    <row r="374" spans="11:11" x14ac:dyDescent="0.2">
      <c r="K374" s="8"/>
    </row>
    <row r="375" spans="11:11" x14ac:dyDescent="0.2">
      <c r="K375" s="8"/>
    </row>
    <row r="376" spans="11:11" x14ac:dyDescent="0.2">
      <c r="K376" s="8"/>
    </row>
    <row r="377" spans="11:11" x14ac:dyDescent="0.2">
      <c r="K377" s="8"/>
    </row>
    <row r="378" spans="11:11" x14ac:dyDescent="0.2">
      <c r="K378" s="8"/>
    </row>
    <row r="379" spans="11:11" x14ac:dyDescent="0.2">
      <c r="K379" s="8"/>
    </row>
    <row r="380" spans="11:11" x14ac:dyDescent="0.2">
      <c r="K380" s="8"/>
    </row>
    <row r="381" spans="11:11" x14ac:dyDescent="0.2">
      <c r="K381" s="8"/>
    </row>
    <row r="382" spans="11:11" x14ac:dyDescent="0.2">
      <c r="K382" s="8"/>
    </row>
    <row r="383" spans="11:11" x14ac:dyDescent="0.2">
      <c r="K383" s="8"/>
    </row>
    <row r="384" spans="11:11" x14ac:dyDescent="0.2">
      <c r="K384" s="8"/>
    </row>
    <row r="385" spans="11:11" x14ac:dyDescent="0.2">
      <c r="K385" s="8"/>
    </row>
    <row r="386" spans="11:11" x14ac:dyDescent="0.2">
      <c r="K386" s="8"/>
    </row>
    <row r="387" spans="11:11" x14ac:dyDescent="0.2">
      <c r="K387" s="8"/>
    </row>
    <row r="388" spans="11:11" x14ac:dyDescent="0.2">
      <c r="K388" s="8"/>
    </row>
    <row r="389" spans="11:11" x14ac:dyDescent="0.2">
      <c r="K389" s="8"/>
    </row>
    <row r="390" spans="11:11" x14ac:dyDescent="0.2">
      <c r="K390" s="8"/>
    </row>
    <row r="391" spans="11:11" x14ac:dyDescent="0.2">
      <c r="K391" s="8"/>
    </row>
    <row r="392" spans="11:11" x14ac:dyDescent="0.2">
      <c r="K392" s="8"/>
    </row>
    <row r="393" spans="11:11" x14ac:dyDescent="0.2">
      <c r="K393" s="8"/>
    </row>
    <row r="394" spans="11:11" x14ac:dyDescent="0.2">
      <c r="K394" s="8"/>
    </row>
    <row r="395" spans="11:11" x14ac:dyDescent="0.2">
      <c r="K395" s="8"/>
    </row>
    <row r="396" spans="11:11" x14ac:dyDescent="0.2">
      <c r="K396" s="8"/>
    </row>
    <row r="397" spans="11:11" x14ac:dyDescent="0.2">
      <c r="K397" s="8"/>
    </row>
    <row r="398" spans="11:11" x14ac:dyDescent="0.2">
      <c r="K398" s="8"/>
    </row>
    <row r="399" spans="11:11" x14ac:dyDescent="0.2">
      <c r="K399" s="8"/>
    </row>
    <row r="400" spans="11:11" x14ac:dyDescent="0.2">
      <c r="K400" s="8"/>
    </row>
    <row r="401" spans="11:11" x14ac:dyDescent="0.2">
      <c r="K401" s="8"/>
    </row>
    <row r="402" spans="11:11" x14ac:dyDescent="0.2">
      <c r="K402" s="8"/>
    </row>
    <row r="403" spans="11:11" x14ac:dyDescent="0.2">
      <c r="K403" s="8"/>
    </row>
    <row r="404" spans="11:11" x14ac:dyDescent="0.2">
      <c r="K404" s="8"/>
    </row>
    <row r="405" spans="11:11" x14ac:dyDescent="0.2">
      <c r="K405" s="8"/>
    </row>
    <row r="406" spans="11:11" x14ac:dyDescent="0.2">
      <c r="K406" s="8"/>
    </row>
    <row r="407" spans="11:11" x14ac:dyDescent="0.2">
      <c r="K407" s="8"/>
    </row>
    <row r="408" spans="11:11" x14ac:dyDescent="0.2">
      <c r="K408" s="8"/>
    </row>
    <row r="409" spans="11:11" x14ac:dyDescent="0.2">
      <c r="K409" s="8"/>
    </row>
    <row r="410" spans="11:11" x14ac:dyDescent="0.2">
      <c r="K410" s="8"/>
    </row>
    <row r="411" spans="11:11" x14ac:dyDescent="0.2">
      <c r="K411" s="8"/>
    </row>
    <row r="412" spans="11:11" x14ac:dyDescent="0.2">
      <c r="K412" s="8"/>
    </row>
    <row r="413" spans="11:11" x14ac:dyDescent="0.2">
      <c r="K413" s="8"/>
    </row>
    <row r="414" spans="11:11" x14ac:dyDescent="0.2">
      <c r="K414" s="8"/>
    </row>
    <row r="415" spans="11:11" x14ac:dyDescent="0.2">
      <c r="K415" s="8"/>
    </row>
    <row r="416" spans="11:11" x14ac:dyDescent="0.2">
      <c r="K416" s="8"/>
    </row>
    <row r="417" spans="11:11" x14ac:dyDescent="0.2">
      <c r="K417" s="8"/>
    </row>
    <row r="418" spans="11:11" x14ac:dyDescent="0.2">
      <c r="K418" s="8"/>
    </row>
    <row r="419" spans="11:11" x14ac:dyDescent="0.2">
      <c r="K419" s="8"/>
    </row>
    <row r="420" spans="11:11" x14ac:dyDescent="0.2">
      <c r="K420" s="8"/>
    </row>
    <row r="421" spans="11:11" x14ac:dyDescent="0.2">
      <c r="K421" s="8"/>
    </row>
    <row r="422" spans="11:11" x14ac:dyDescent="0.2">
      <c r="K422" s="8"/>
    </row>
    <row r="423" spans="11:11" x14ac:dyDescent="0.2">
      <c r="K423" s="8"/>
    </row>
    <row r="424" spans="11:11" x14ac:dyDescent="0.2">
      <c r="K424" s="8"/>
    </row>
    <row r="425" spans="11:11" x14ac:dyDescent="0.2">
      <c r="K425" s="8"/>
    </row>
    <row r="426" spans="11:11" x14ac:dyDescent="0.2">
      <c r="K426" s="8"/>
    </row>
    <row r="427" spans="11:11" x14ac:dyDescent="0.2">
      <c r="K427" s="8"/>
    </row>
    <row r="428" spans="11:11" x14ac:dyDescent="0.2">
      <c r="K428" s="8"/>
    </row>
    <row r="429" spans="11:11" x14ac:dyDescent="0.2">
      <c r="K429" s="8"/>
    </row>
    <row r="430" spans="11:11" x14ac:dyDescent="0.2">
      <c r="K430" s="8"/>
    </row>
    <row r="431" spans="11:11" x14ac:dyDescent="0.2">
      <c r="K431" s="8"/>
    </row>
    <row r="432" spans="11:11" x14ac:dyDescent="0.2">
      <c r="K432" s="8"/>
    </row>
    <row r="433" spans="11:11" x14ac:dyDescent="0.2">
      <c r="K433" s="8"/>
    </row>
    <row r="434" spans="11:11" x14ac:dyDescent="0.2">
      <c r="K434" s="8"/>
    </row>
    <row r="435" spans="11:11" x14ac:dyDescent="0.2">
      <c r="K435" s="8"/>
    </row>
    <row r="436" spans="11:11" x14ac:dyDescent="0.2">
      <c r="K436" s="8"/>
    </row>
    <row r="437" spans="11:11" x14ac:dyDescent="0.2">
      <c r="K437" s="8"/>
    </row>
    <row r="438" spans="11:11" x14ac:dyDescent="0.2">
      <c r="K438" s="8"/>
    </row>
    <row r="439" spans="11:11" x14ac:dyDescent="0.2">
      <c r="K439" s="8"/>
    </row>
    <row r="440" spans="11:11" x14ac:dyDescent="0.2">
      <c r="K440" s="8"/>
    </row>
    <row r="441" spans="11:11" x14ac:dyDescent="0.2">
      <c r="K441" s="8"/>
    </row>
    <row r="442" spans="11:11" x14ac:dyDescent="0.2">
      <c r="K442" s="8"/>
    </row>
    <row r="443" spans="11:11" x14ac:dyDescent="0.2">
      <c r="K443" s="8"/>
    </row>
    <row r="444" spans="11:11" x14ac:dyDescent="0.2">
      <c r="K444" s="8"/>
    </row>
    <row r="445" spans="11:11" x14ac:dyDescent="0.2">
      <c r="K445" s="8"/>
    </row>
    <row r="446" spans="11:11" x14ac:dyDescent="0.2">
      <c r="K446" s="8"/>
    </row>
    <row r="447" spans="11:11" x14ac:dyDescent="0.2">
      <c r="K447" s="8"/>
    </row>
    <row r="448" spans="11:11" x14ac:dyDescent="0.2">
      <c r="K448" s="8"/>
    </row>
    <row r="449" spans="11:11" x14ac:dyDescent="0.2">
      <c r="K449" s="8"/>
    </row>
    <row r="450" spans="11:11" x14ac:dyDescent="0.2">
      <c r="K450" s="8"/>
    </row>
    <row r="451" spans="11:11" x14ac:dyDescent="0.2">
      <c r="K451" s="8"/>
    </row>
    <row r="452" spans="11:11" x14ac:dyDescent="0.2">
      <c r="K452" s="8"/>
    </row>
    <row r="453" spans="11:11" x14ac:dyDescent="0.2">
      <c r="K453" s="8"/>
    </row>
    <row r="454" spans="11:11" x14ac:dyDescent="0.2">
      <c r="K454" s="8"/>
    </row>
    <row r="455" spans="11:11" x14ac:dyDescent="0.2">
      <c r="K455" s="8"/>
    </row>
    <row r="456" spans="11:11" x14ac:dyDescent="0.2">
      <c r="K456" s="8"/>
    </row>
    <row r="457" spans="11:11" x14ac:dyDescent="0.2">
      <c r="K457" s="8"/>
    </row>
    <row r="458" spans="11:11" x14ac:dyDescent="0.2">
      <c r="K458" s="8"/>
    </row>
    <row r="459" spans="11:11" x14ac:dyDescent="0.2">
      <c r="K459" s="8"/>
    </row>
    <row r="460" spans="11:11" x14ac:dyDescent="0.2">
      <c r="K460" s="8"/>
    </row>
    <row r="461" spans="11:11" x14ac:dyDescent="0.2">
      <c r="K461" s="8"/>
    </row>
    <row r="462" spans="11:11" x14ac:dyDescent="0.2">
      <c r="K462" s="8"/>
    </row>
    <row r="463" spans="11:11" x14ac:dyDescent="0.2">
      <c r="K463" s="8"/>
    </row>
    <row r="464" spans="11:11" x14ac:dyDescent="0.2">
      <c r="K464" s="8"/>
    </row>
    <row r="465" spans="11:11" x14ac:dyDescent="0.2">
      <c r="K465" s="8"/>
    </row>
    <row r="466" spans="11:11" x14ac:dyDescent="0.2">
      <c r="K466" s="8"/>
    </row>
    <row r="467" spans="11:11" x14ac:dyDescent="0.2">
      <c r="K467" s="8"/>
    </row>
    <row r="468" spans="11:11" x14ac:dyDescent="0.2">
      <c r="K468" s="8"/>
    </row>
    <row r="469" spans="11:11" x14ac:dyDescent="0.2">
      <c r="K469" s="8"/>
    </row>
    <row r="470" spans="11:11" x14ac:dyDescent="0.2">
      <c r="K470" s="8"/>
    </row>
    <row r="471" spans="11:11" x14ac:dyDescent="0.2">
      <c r="K471" s="8"/>
    </row>
    <row r="472" spans="11:11" x14ac:dyDescent="0.2">
      <c r="K472" s="8"/>
    </row>
    <row r="473" spans="11:11" x14ac:dyDescent="0.2">
      <c r="K473" s="8"/>
    </row>
    <row r="474" spans="11:11" x14ac:dyDescent="0.2">
      <c r="K474" s="8"/>
    </row>
    <row r="475" spans="11:11" x14ac:dyDescent="0.2">
      <c r="K475" s="8"/>
    </row>
    <row r="476" spans="11:11" x14ac:dyDescent="0.2">
      <c r="K476" s="8"/>
    </row>
    <row r="477" spans="11:11" x14ac:dyDescent="0.2">
      <c r="K477" s="8"/>
    </row>
    <row r="478" spans="11:11" x14ac:dyDescent="0.2">
      <c r="K478" s="8"/>
    </row>
    <row r="479" spans="11:11" x14ac:dyDescent="0.2">
      <c r="K479" s="8"/>
    </row>
    <row r="480" spans="11:11" x14ac:dyDescent="0.2">
      <c r="K480" s="8"/>
    </row>
    <row r="481" spans="11:11" x14ac:dyDescent="0.2">
      <c r="K481" s="8"/>
    </row>
    <row r="482" spans="11:11" x14ac:dyDescent="0.2">
      <c r="K482" s="8"/>
    </row>
    <row r="483" spans="11:11" x14ac:dyDescent="0.2">
      <c r="K483" s="8"/>
    </row>
    <row r="484" spans="11:11" x14ac:dyDescent="0.2">
      <c r="K484" s="8"/>
    </row>
    <row r="485" spans="11:11" x14ac:dyDescent="0.2">
      <c r="K485" s="8"/>
    </row>
    <row r="486" spans="11:11" x14ac:dyDescent="0.2">
      <c r="K486" s="8"/>
    </row>
    <row r="487" spans="11:11" x14ac:dyDescent="0.2">
      <c r="K487" s="8"/>
    </row>
    <row r="488" spans="11:11" x14ac:dyDescent="0.2">
      <c r="K488" s="8"/>
    </row>
    <row r="489" spans="11:11" x14ac:dyDescent="0.2">
      <c r="K489" s="8"/>
    </row>
    <row r="490" spans="11:11" x14ac:dyDescent="0.2">
      <c r="K490" s="8"/>
    </row>
    <row r="491" spans="11:11" x14ac:dyDescent="0.2">
      <c r="K491" s="8"/>
    </row>
    <row r="492" spans="11:11" x14ac:dyDescent="0.2">
      <c r="K492" s="8"/>
    </row>
    <row r="493" spans="11:11" x14ac:dyDescent="0.2">
      <c r="K493" s="8"/>
    </row>
    <row r="494" spans="11:11" x14ac:dyDescent="0.2">
      <c r="K494" s="8"/>
    </row>
    <row r="495" spans="11:11" x14ac:dyDescent="0.2">
      <c r="K495" s="8"/>
    </row>
    <row r="496" spans="11:11" x14ac:dyDescent="0.2">
      <c r="K496" s="8"/>
    </row>
    <row r="497" spans="11:11" x14ac:dyDescent="0.2">
      <c r="K497" s="8"/>
    </row>
    <row r="498" spans="11:11" x14ac:dyDescent="0.2">
      <c r="K498" s="8"/>
    </row>
    <row r="499" spans="11:11" x14ac:dyDescent="0.2">
      <c r="K499" s="8"/>
    </row>
    <row r="500" spans="11:11" x14ac:dyDescent="0.2">
      <c r="K500" s="8"/>
    </row>
    <row r="501" spans="11:11" x14ac:dyDescent="0.2">
      <c r="K501" s="8"/>
    </row>
    <row r="502" spans="11:11" x14ac:dyDescent="0.2">
      <c r="K502" s="8"/>
    </row>
    <row r="503" spans="11:11" x14ac:dyDescent="0.2">
      <c r="K503" s="8"/>
    </row>
    <row r="504" spans="11:11" x14ac:dyDescent="0.2">
      <c r="K504" s="8"/>
    </row>
    <row r="505" spans="11:11" x14ac:dyDescent="0.2">
      <c r="K505" s="8"/>
    </row>
    <row r="506" spans="11:11" x14ac:dyDescent="0.2">
      <c r="K506" s="8"/>
    </row>
    <row r="507" spans="11:11" x14ac:dyDescent="0.2">
      <c r="K507" s="8"/>
    </row>
    <row r="508" spans="11:11" x14ac:dyDescent="0.2">
      <c r="K508" s="8"/>
    </row>
    <row r="509" spans="11:11" x14ac:dyDescent="0.2">
      <c r="K509" s="8"/>
    </row>
    <row r="510" spans="11:11" x14ac:dyDescent="0.2">
      <c r="K510" s="8"/>
    </row>
    <row r="511" spans="11:11" x14ac:dyDescent="0.2">
      <c r="K511" s="8"/>
    </row>
    <row r="512" spans="11:11" x14ac:dyDescent="0.2">
      <c r="K512" s="8"/>
    </row>
    <row r="513" spans="11:11" x14ac:dyDescent="0.2">
      <c r="K513" s="8"/>
    </row>
    <row r="514" spans="11:11" x14ac:dyDescent="0.2">
      <c r="K514" s="8"/>
    </row>
    <row r="515" spans="11:11" x14ac:dyDescent="0.2">
      <c r="K515" s="8"/>
    </row>
    <row r="516" spans="11:11" x14ac:dyDescent="0.2">
      <c r="K516" s="8"/>
    </row>
    <row r="517" spans="11:11" x14ac:dyDescent="0.2">
      <c r="K517" s="8"/>
    </row>
    <row r="518" spans="11:11" x14ac:dyDescent="0.2">
      <c r="K518" s="8"/>
    </row>
    <row r="519" spans="11:11" x14ac:dyDescent="0.2">
      <c r="K519" s="8"/>
    </row>
    <row r="520" spans="11:11" x14ac:dyDescent="0.2">
      <c r="K520" s="8"/>
    </row>
    <row r="521" spans="11:11" x14ac:dyDescent="0.2">
      <c r="K521" s="8"/>
    </row>
    <row r="522" spans="11:11" x14ac:dyDescent="0.2">
      <c r="K522" s="8"/>
    </row>
    <row r="523" spans="11:11" x14ac:dyDescent="0.2">
      <c r="K523" s="8"/>
    </row>
    <row r="524" spans="11:11" x14ac:dyDescent="0.2">
      <c r="K524" s="8"/>
    </row>
    <row r="525" spans="11:11" x14ac:dyDescent="0.2">
      <c r="K525" s="8"/>
    </row>
    <row r="526" spans="11:11" x14ac:dyDescent="0.2">
      <c r="K526" s="8"/>
    </row>
    <row r="527" spans="11:11" x14ac:dyDescent="0.2">
      <c r="K527" s="8"/>
    </row>
    <row r="528" spans="11:11" x14ac:dyDescent="0.2">
      <c r="K528" s="8"/>
    </row>
    <row r="529" spans="11:11" x14ac:dyDescent="0.2">
      <c r="K529" s="8"/>
    </row>
    <row r="530" spans="11:11" x14ac:dyDescent="0.2">
      <c r="K530" s="8"/>
    </row>
    <row r="531" spans="11:11" x14ac:dyDescent="0.2">
      <c r="K531" s="8"/>
    </row>
    <row r="532" spans="11:11" x14ac:dyDescent="0.2">
      <c r="K532" s="8"/>
    </row>
    <row r="533" spans="11:11" x14ac:dyDescent="0.2">
      <c r="K533" s="8"/>
    </row>
    <row r="534" spans="11:11" x14ac:dyDescent="0.2">
      <c r="K534" s="8"/>
    </row>
    <row r="535" spans="11:11" x14ac:dyDescent="0.2">
      <c r="K535" s="8"/>
    </row>
    <row r="536" spans="11:11" x14ac:dyDescent="0.2">
      <c r="K536" s="8"/>
    </row>
    <row r="537" spans="11:11" x14ac:dyDescent="0.2">
      <c r="K537" s="8"/>
    </row>
    <row r="538" spans="11:11" x14ac:dyDescent="0.2">
      <c r="K538" s="8"/>
    </row>
    <row r="539" spans="11:11" x14ac:dyDescent="0.2">
      <c r="K539" s="8"/>
    </row>
    <row r="540" spans="11:11" x14ac:dyDescent="0.2">
      <c r="K540" s="8"/>
    </row>
    <row r="541" spans="11:11" x14ac:dyDescent="0.2">
      <c r="K541" s="8"/>
    </row>
    <row r="542" spans="11:11" x14ac:dyDescent="0.2">
      <c r="K542" s="8"/>
    </row>
    <row r="543" spans="11:11" x14ac:dyDescent="0.2">
      <c r="K543" s="8"/>
    </row>
    <row r="544" spans="11:11" x14ac:dyDescent="0.2">
      <c r="K544" s="8"/>
    </row>
    <row r="545" spans="11:11" x14ac:dyDescent="0.2">
      <c r="K545" s="8"/>
    </row>
    <row r="546" spans="11:11" x14ac:dyDescent="0.2">
      <c r="K546" s="8"/>
    </row>
    <row r="547" spans="11:11" x14ac:dyDescent="0.2">
      <c r="K547" s="8"/>
    </row>
    <row r="548" spans="11:11" x14ac:dyDescent="0.2">
      <c r="K548" s="8"/>
    </row>
    <row r="549" spans="11:11" x14ac:dyDescent="0.2">
      <c r="K549" s="8"/>
    </row>
    <row r="550" spans="11:11" x14ac:dyDescent="0.2">
      <c r="K550" s="8"/>
    </row>
    <row r="551" spans="11:11" x14ac:dyDescent="0.2">
      <c r="K551" s="8"/>
    </row>
    <row r="552" spans="11:11" x14ac:dyDescent="0.2">
      <c r="K552" s="8"/>
    </row>
    <row r="553" spans="11:11" x14ac:dyDescent="0.2">
      <c r="K553" s="8"/>
    </row>
    <row r="554" spans="11:11" x14ac:dyDescent="0.2">
      <c r="K554" s="8"/>
    </row>
    <row r="555" spans="11:11" x14ac:dyDescent="0.2">
      <c r="K555" s="8"/>
    </row>
    <row r="556" spans="11:11" x14ac:dyDescent="0.2">
      <c r="K556" s="8"/>
    </row>
    <row r="557" spans="11:11" x14ac:dyDescent="0.2">
      <c r="K557" s="8"/>
    </row>
    <row r="558" spans="11:11" x14ac:dyDescent="0.2">
      <c r="K558" s="8"/>
    </row>
    <row r="559" spans="11:11" x14ac:dyDescent="0.2">
      <c r="K559" s="8"/>
    </row>
    <row r="560" spans="11:11" x14ac:dyDescent="0.2">
      <c r="K560" s="8"/>
    </row>
    <row r="561" spans="11:11" x14ac:dyDescent="0.2">
      <c r="K561" s="8"/>
    </row>
    <row r="562" spans="11:11" x14ac:dyDescent="0.2">
      <c r="K562" s="8"/>
    </row>
    <row r="563" spans="11:11" x14ac:dyDescent="0.2">
      <c r="K563" s="8"/>
    </row>
    <row r="564" spans="11:11" x14ac:dyDescent="0.2">
      <c r="K564" s="8"/>
    </row>
    <row r="565" spans="11:11" x14ac:dyDescent="0.2">
      <c r="K565" s="8"/>
    </row>
    <row r="566" spans="11:11" x14ac:dyDescent="0.2">
      <c r="K566" s="8"/>
    </row>
    <row r="567" spans="11:11" x14ac:dyDescent="0.2">
      <c r="K567" s="8"/>
    </row>
    <row r="568" spans="11:11" x14ac:dyDescent="0.2">
      <c r="K568" s="8"/>
    </row>
    <row r="569" spans="11:11" x14ac:dyDescent="0.2">
      <c r="K569" s="8"/>
    </row>
    <row r="570" spans="11:11" x14ac:dyDescent="0.2">
      <c r="K570" s="8"/>
    </row>
    <row r="571" spans="11:11" x14ac:dyDescent="0.2">
      <c r="K571" s="8"/>
    </row>
    <row r="572" spans="11:11" x14ac:dyDescent="0.2">
      <c r="K572" s="8"/>
    </row>
    <row r="573" spans="11:11" x14ac:dyDescent="0.2">
      <c r="K573" s="8"/>
    </row>
    <row r="574" spans="11:11" x14ac:dyDescent="0.2">
      <c r="K574" s="8"/>
    </row>
    <row r="575" spans="11:11" x14ac:dyDescent="0.2">
      <c r="K575" s="8"/>
    </row>
    <row r="576" spans="11:11" x14ac:dyDescent="0.2">
      <c r="K576" s="8"/>
    </row>
    <row r="577" spans="11:11" x14ac:dyDescent="0.2">
      <c r="K577" s="8"/>
    </row>
    <row r="578" spans="11:11" x14ac:dyDescent="0.2">
      <c r="K578" s="8"/>
    </row>
    <row r="579" spans="11:11" x14ac:dyDescent="0.2">
      <c r="K579" s="8"/>
    </row>
    <row r="580" spans="11:11" x14ac:dyDescent="0.2">
      <c r="K580" s="8"/>
    </row>
    <row r="581" spans="11:11" x14ac:dyDescent="0.2">
      <c r="K581" s="8"/>
    </row>
    <row r="582" spans="11:11" x14ac:dyDescent="0.2">
      <c r="K582" s="8"/>
    </row>
    <row r="583" spans="11:11" x14ac:dyDescent="0.2">
      <c r="K583" s="8"/>
    </row>
    <row r="584" spans="11:11" x14ac:dyDescent="0.2">
      <c r="K584" s="8"/>
    </row>
    <row r="585" spans="11:11" x14ac:dyDescent="0.2">
      <c r="K585" s="8"/>
    </row>
    <row r="586" spans="11:11" x14ac:dyDescent="0.2">
      <c r="K586" s="8"/>
    </row>
    <row r="587" spans="11:11" x14ac:dyDescent="0.2">
      <c r="K587" s="8"/>
    </row>
    <row r="588" spans="11:11" x14ac:dyDescent="0.2">
      <c r="K588" s="8"/>
    </row>
    <row r="589" spans="11:11" x14ac:dyDescent="0.2">
      <c r="K589" s="8"/>
    </row>
    <row r="590" spans="11:11" x14ac:dyDescent="0.2">
      <c r="K590" s="8"/>
    </row>
    <row r="591" spans="11:11" x14ac:dyDescent="0.2">
      <c r="K591" s="8"/>
    </row>
    <row r="592" spans="11:11" x14ac:dyDescent="0.2">
      <c r="K592" s="8"/>
    </row>
    <row r="593" spans="11:11" x14ac:dyDescent="0.2">
      <c r="K593" s="8"/>
    </row>
    <row r="594" spans="11:11" x14ac:dyDescent="0.2">
      <c r="K594" s="8"/>
    </row>
    <row r="595" spans="11:11" x14ac:dyDescent="0.2">
      <c r="K595" s="8"/>
    </row>
    <row r="596" spans="11:11" x14ac:dyDescent="0.2">
      <c r="K596" s="8"/>
    </row>
    <row r="597" spans="11:11" x14ac:dyDescent="0.2">
      <c r="K597" s="8"/>
    </row>
    <row r="598" spans="11:11" x14ac:dyDescent="0.2">
      <c r="K598" s="8"/>
    </row>
    <row r="599" spans="11:11" x14ac:dyDescent="0.2">
      <c r="K599" s="8"/>
    </row>
    <row r="600" spans="11:11" x14ac:dyDescent="0.2">
      <c r="K600" s="8"/>
    </row>
    <row r="601" spans="11:11" x14ac:dyDescent="0.2">
      <c r="K601" s="8"/>
    </row>
    <row r="602" spans="11:11" x14ac:dyDescent="0.2">
      <c r="K602" s="8"/>
    </row>
    <row r="603" spans="11:11" x14ac:dyDescent="0.2">
      <c r="K603" s="8"/>
    </row>
    <row r="604" spans="11:11" x14ac:dyDescent="0.2">
      <c r="K604" s="8"/>
    </row>
    <row r="605" spans="11:11" x14ac:dyDescent="0.2">
      <c r="K605" s="8"/>
    </row>
    <row r="606" spans="11:11" x14ac:dyDescent="0.2">
      <c r="K606" s="8"/>
    </row>
    <row r="607" spans="11:11" x14ac:dyDescent="0.2">
      <c r="K607" s="8"/>
    </row>
    <row r="608" spans="11:11" x14ac:dyDescent="0.2">
      <c r="K608" s="8"/>
    </row>
    <row r="609" spans="11:11" x14ac:dyDescent="0.2">
      <c r="K609" s="8"/>
    </row>
    <row r="610" spans="11:11" x14ac:dyDescent="0.2">
      <c r="K610" s="8"/>
    </row>
    <row r="611" spans="11:11" x14ac:dyDescent="0.2">
      <c r="K611" s="8"/>
    </row>
    <row r="612" spans="11:11" x14ac:dyDescent="0.2">
      <c r="K612" s="8"/>
    </row>
    <row r="613" spans="11:11" x14ac:dyDescent="0.2">
      <c r="K613" s="8"/>
    </row>
    <row r="614" spans="11:11" x14ac:dyDescent="0.2">
      <c r="K614" s="8"/>
    </row>
    <row r="615" spans="11:11" x14ac:dyDescent="0.2">
      <c r="K615" s="8"/>
    </row>
    <row r="616" spans="11:11" x14ac:dyDescent="0.2">
      <c r="K616" s="8"/>
    </row>
    <row r="617" spans="11:11" x14ac:dyDescent="0.2">
      <c r="K617" s="8"/>
    </row>
  </sheetData>
  <sheetProtection password="DA23" sheet="1" objects="1" scenarios="1" selectLockedCells="1"/>
  <mergeCells count="5">
    <mergeCell ref="A1:C1"/>
    <mergeCell ref="F2:H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H35:J35">
      <formula1>0</formula1>
      <formula2>24</formula2>
    </dataValidation>
    <dataValidation allowBlank="1" showInputMessage="1" showErrorMessage="1" promptTitle="Saisir" prompt="le nombre de leçons!_x000a_Ecrire les fractions de leçons sous forme décimale (par ex. une demi-leçon = 0.5)." sqref="E4:E34"/>
    <dataValidation type="decimal" allowBlank="1" showInputMessage="1" showErrorMessage="1" errorTitle="ACHTUNG" error="Dezimalen nicht mit Komma, sondern Punkt!" promptTitle="Saisir" prompt="le nombre d’heures. Ecrire les fractions d’heures sous forme décimale (par ex. 30 mn = 0.5, 45 mn = 0.75)." sqref="G4:J34">
      <formula1>0</formula1>
      <formula2>24</formula2>
    </dataValidation>
  </dataValidations>
  <pageMargins left="0.35433070866141736" right="0.43307086614173229" top="0.23622047244094491" bottom="0.39370078740157483" header="0.19685039370078741" footer="0.35433070866141736"/>
  <pageSetup paperSize="9" scale="67" fitToHeight="3" orientation="portrait" horizontalDpi="360" verticalDpi="300" r:id="rId1"/>
  <headerFooter alignWithMargins="0">
    <oddFooter>&amp;L&amp;8#527411v2A&amp;Rdécembre 2010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17"/>
  <sheetViews>
    <sheetView showGridLines="0" zoomScale="75" zoomScaleNormal="100" workbookViewId="0">
      <pane ySplit="3" topLeftCell="A4" activePane="bottomLeft" state="frozen"/>
      <selection activeCell="G2" sqref="G2:H2"/>
      <selection pane="bottomLeft"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11.7109375" style="16" customWidth="1"/>
    <col min="6" max="7" width="15" style="17" customWidth="1"/>
    <col min="8" max="10" width="14.5703125" style="17" customWidth="1"/>
    <col min="11" max="11" width="2.7109375" style="17" customWidth="1"/>
    <col min="12" max="12" width="2.85546875" style="8" customWidth="1"/>
    <col min="13" max="16384" width="16.28515625" style="8"/>
  </cols>
  <sheetData>
    <row r="1" spans="1:51" ht="24" thickBot="1" x14ac:dyDescent="0.4">
      <c r="A1" s="216">
        <f>mai!A1+31</f>
        <v>44348</v>
      </c>
      <c r="B1" s="216"/>
      <c r="C1" s="216"/>
      <c r="D1" s="4"/>
      <c r="E1" s="4"/>
      <c r="F1" s="5"/>
      <c r="G1" s="5"/>
      <c r="H1" s="5"/>
      <c r="I1" s="5"/>
      <c r="J1" s="5"/>
      <c r="K1" s="6"/>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11" customFormat="1" ht="51.75" customHeight="1" x14ac:dyDescent="0.2">
      <c r="A2" s="222" t="s">
        <v>50</v>
      </c>
      <c r="B2" s="53"/>
      <c r="C2" s="220" t="s">
        <v>51</v>
      </c>
      <c r="D2" s="220" t="s">
        <v>102</v>
      </c>
      <c r="E2" s="36" t="s">
        <v>38</v>
      </c>
      <c r="F2" s="217" t="s">
        <v>57</v>
      </c>
      <c r="G2" s="218"/>
      <c r="H2" s="219"/>
      <c r="I2" s="25" t="s">
        <v>32</v>
      </c>
      <c r="J2" s="9" t="s">
        <v>59</v>
      </c>
      <c r="K2" s="10"/>
      <c r="L2" s="10"/>
    </row>
    <row r="3" spans="1:51" s="11" customFormat="1" ht="39" thickBot="1" x14ac:dyDescent="0.25">
      <c r="A3" s="223"/>
      <c r="B3" s="54"/>
      <c r="C3" s="221"/>
      <c r="D3" s="221"/>
      <c r="E3" s="70" t="s">
        <v>53</v>
      </c>
      <c r="F3" s="100" t="s">
        <v>54</v>
      </c>
      <c r="G3" s="101" t="s">
        <v>55</v>
      </c>
      <c r="H3" s="102" t="s">
        <v>56</v>
      </c>
      <c r="I3" s="26" t="s">
        <v>60</v>
      </c>
      <c r="J3" s="12" t="s">
        <v>60</v>
      </c>
    </row>
    <row r="4" spans="1:51" s="13" customFormat="1" ht="14.25" x14ac:dyDescent="0.2">
      <c r="A4" s="52">
        <f>A1</f>
        <v>44348</v>
      </c>
      <c r="B4" s="99">
        <f t="shared" ref="B4:B33" si="0">A4</f>
        <v>44348</v>
      </c>
      <c r="C4" s="42"/>
      <c r="D4" s="43"/>
      <c r="E4" s="48"/>
      <c r="F4" s="20">
        <f t="shared" ref="F4:F34" si="1">E4*0.75</f>
        <v>0</v>
      </c>
      <c r="G4" s="1"/>
      <c r="H4" s="1"/>
      <c r="I4" s="2"/>
      <c r="J4" s="3"/>
    </row>
    <row r="5" spans="1:51" s="13" customFormat="1" ht="14.25" x14ac:dyDescent="0.2">
      <c r="A5" s="52">
        <f t="shared" ref="A5:A33" si="2">A4+1</f>
        <v>44349</v>
      </c>
      <c r="B5" s="99">
        <f t="shared" si="0"/>
        <v>44349</v>
      </c>
      <c r="C5" s="42"/>
      <c r="D5" s="43"/>
      <c r="E5" s="48"/>
      <c r="F5" s="20">
        <f t="shared" si="1"/>
        <v>0</v>
      </c>
      <c r="G5" s="1"/>
      <c r="H5" s="1"/>
      <c r="I5" s="2"/>
      <c r="J5" s="3"/>
    </row>
    <row r="6" spans="1:51" s="13" customFormat="1" ht="14.25" x14ac:dyDescent="0.2">
      <c r="A6" s="52">
        <f t="shared" si="2"/>
        <v>44350</v>
      </c>
      <c r="B6" s="99">
        <f t="shared" si="0"/>
        <v>44350</v>
      </c>
      <c r="C6" s="42"/>
      <c r="D6" s="43"/>
      <c r="E6" s="48"/>
      <c r="F6" s="20">
        <f t="shared" si="1"/>
        <v>0</v>
      </c>
      <c r="G6" s="1"/>
      <c r="H6" s="1"/>
      <c r="I6" s="2"/>
      <c r="J6" s="3"/>
    </row>
    <row r="7" spans="1:51" s="13" customFormat="1" ht="14.25" x14ac:dyDescent="0.2">
      <c r="A7" s="52">
        <f t="shared" si="2"/>
        <v>44351</v>
      </c>
      <c r="B7" s="99">
        <f t="shared" si="0"/>
        <v>44351</v>
      </c>
      <c r="C7" s="42"/>
      <c r="D7" s="43"/>
      <c r="E7" s="48"/>
      <c r="F7" s="20">
        <f t="shared" si="1"/>
        <v>0</v>
      </c>
      <c r="G7" s="1"/>
      <c r="H7" s="1"/>
      <c r="I7" s="2"/>
      <c r="J7" s="3"/>
    </row>
    <row r="8" spans="1:51" s="13" customFormat="1" ht="14.25" x14ac:dyDescent="0.2">
      <c r="A8" s="52">
        <f t="shared" si="2"/>
        <v>44352</v>
      </c>
      <c r="B8" s="99">
        <f t="shared" si="0"/>
        <v>44352</v>
      </c>
      <c r="C8" s="42"/>
      <c r="D8" s="43"/>
      <c r="E8" s="48"/>
      <c r="F8" s="20">
        <f t="shared" si="1"/>
        <v>0</v>
      </c>
      <c r="G8" s="1"/>
      <c r="H8" s="1"/>
      <c r="I8" s="2"/>
      <c r="J8" s="3"/>
    </row>
    <row r="9" spans="1:51" s="13" customFormat="1" ht="14.25" x14ac:dyDescent="0.2">
      <c r="A9" s="52">
        <f t="shared" si="2"/>
        <v>44353</v>
      </c>
      <c r="B9" s="99">
        <f t="shared" si="0"/>
        <v>44353</v>
      </c>
      <c r="C9" s="42"/>
      <c r="D9" s="43"/>
      <c r="E9" s="48"/>
      <c r="F9" s="20">
        <f t="shared" si="1"/>
        <v>0</v>
      </c>
      <c r="G9" s="1"/>
      <c r="H9" s="1"/>
      <c r="I9" s="2"/>
      <c r="J9" s="3"/>
    </row>
    <row r="10" spans="1:51" s="13" customFormat="1" ht="14.25" x14ac:dyDescent="0.2">
      <c r="A10" s="52">
        <f t="shared" si="2"/>
        <v>44354</v>
      </c>
      <c r="B10" s="99">
        <f t="shared" si="0"/>
        <v>44354</v>
      </c>
      <c r="C10" s="42"/>
      <c r="D10" s="43"/>
      <c r="E10" s="48"/>
      <c r="F10" s="20">
        <f t="shared" si="1"/>
        <v>0</v>
      </c>
      <c r="G10" s="1"/>
      <c r="H10" s="1"/>
      <c r="I10" s="2"/>
      <c r="J10" s="3"/>
    </row>
    <row r="11" spans="1:51" s="13" customFormat="1" ht="14.25" x14ac:dyDescent="0.2">
      <c r="A11" s="52">
        <f t="shared" si="2"/>
        <v>44355</v>
      </c>
      <c r="B11" s="99">
        <f t="shared" si="0"/>
        <v>44355</v>
      </c>
      <c r="C11" s="42"/>
      <c r="D11" s="43"/>
      <c r="E11" s="48"/>
      <c r="F11" s="20">
        <f t="shared" si="1"/>
        <v>0</v>
      </c>
      <c r="G11" s="1"/>
      <c r="H11" s="1"/>
      <c r="I11" s="2"/>
      <c r="J11" s="3"/>
    </row>
    <row r="12" spans="1:51" s="13" customFormat="1" ht="14.25" x14ac:dyDescent="0.2">
      <c r="A12" s="52">
        <f t="shared" si="2"/>
        <v>44356</v>
      </c>
      <c r="B12" s="99">
        <f t="shared" si="0"/>
        <v>44356</v>
      </c>
      <c r="C12" s="42"/>
      <c r="D12" s="43"/>
      <c r="E12" s="48"/>
      <c r="F12" s="20">
        <f t="shared" si="1"/>
        <v>0</v>
      </c>
      <c r="G12" s="1"/>
      <c r="H12" s="1"/>
      <c r="I12" s="2"/>
      <c r="J12" s="3"/>
    </row>
    <row r="13" spans="1:51" s="13" customFormat="1" ht="14.25" x14ac:dyDescent="0.2">
      <c r="A13" s="52">
        <f t="shared" si="2"/>
        <v>44357</v>
      </c>
      <c r="B13" s="99">
        <f t="shared" si="0"/>
        <v>44357</v>
      </c>
      <c r="C13" s="42"/>
      <c r="D13" s="43"/>
      <c r="E13" s="48"/>
      <c r="F13" s="20">
        <f t="shared" si="1"/>
        <v>0</v>
      </c>
      <c r="G13" s="1"/>
      <c r="H13" s="1"/>
      <c r="I13" s="2"/>
      <c r="J13" s="3"/>
    </row>
    <row r="14" spans="1:51" s="13" customFormat="1" ht="14.25" x14ac:dyDescent="0.2">
      <c r="A14" s="52">
        <f t="shared" si="2"/>
        <v>44358</v>
      </c>
      <c r="B14" s="99">
        <f t="shared" si="0"/>
        <v>44358</v>
      </c>
      <c r="C14" s="42"/>
      <c r="D14" s="43"/>
      <c r="E14" s="48"/>
      <c r="F14" s="20">
        <f t="shared" si="1"/>
        <v>0</v>
      </c>
      <c r="G14" s="1"/>
      <c r="H14" s="1"/>
      <c r="I14" s="2"/>
      <c r="J14" s="3"/>
    </row>
    <row r="15" spans="1:51" s="13" customFormat="1" ht="14.25" x14ac:dyDescent="0.2">
      <c r="A15" s="52">
        <f t="shared" si="2"/>
        <v>44359</v>
      </c>
      <c r="B15" s="99">
        <f t="shared" si="0"/>
        <v>44359</v>
      </c>
      <c r="C15" s="42"/>
      <c r="D15" s="43"/>
      <c r="E15" s="48"/>
      <c r="F15" s="20">
        <f t="shared" si="1"/>
        <v>0</v>
      </c>
      <c r="G15" s="1"/>
      <c r="H15" s="1"/>
      <c r="I15" s="2"/>
      <c r="J15" s="3"/>
    </row>
    <row r="16" spans="1:51" s="13" customFormat="1" ht="14.25" x14ac:dyDescent="0.2">
      <c r="A16" s="52">
        <f t="shared" si="2"/>
        <v>44360</v>
      </c>
      <c r="B16" s="99">
        <f t="shared" si="0"/>
        <v>44360</v>
      </c>
      <c r="C16" s="42"/>
      <c r="D16" s="43"/>
      <c r="E16" s="48"/>
      <c r="F16" s="20">
        <f t="shared" si="1"/>
        <v>0</v>
      </c>
      <c r="G16" s="1"/>
      <c r="H16" s="1"/>
      <c r="I16" s="2"/>
      <c r="J16" s="3"/>
    </row>
    <row r="17" spans="1:10" s="13" customFormat="1" ht="14.25" x14ac:dyDescent="0.2">
      <c r="A17" s="52">
        <f t="shared" si="2"/>
        <v>44361</v>
      </c>
      <c r="B17" s="99">
        <f t="shared" si="0"/>
        <v>44361</v>
      </c>
      <c r="C17" s="42"/>
      <c r="D17" s="43"/>
      <c r="E17" s="48"/>
      <c r="F17" s="20">
        <f t="shared" si="1"/>
        <v>0</v>
      </c>
      <c r="G17" s="1"/>
      <c r="H17" s="1"/>
      <c r="I17" s="2"/>
      <c r="J17" s="3"/>
    </row>
    <row r="18" spans="1:10" s="13" customFormat="1" ht="14.25" x14ac:dyDescent="0.2">
      <c r="A18" s="52">
        <f t="shared" si="2"/>
        <v>44362</v>
      </c>
      <c r="B18" s="99">
        <f t="shared" si="0"/>
        <v>44362</v>
      </c>
      <c r="C18" s="42"/>
      <c r="D18" s="43"/>
      <c r="E18" s="48"/>
      <c r="F18" s="20">
        <f t="shared" si="1"/>
        <v>0</v>
      </c>
      <c r="G18" s="1"/>
      <c r="H18" s="1"/>
      <c r="I18" s="2"/>
      <c r="J18" s="3"/>
    </row>
    <row r="19" spans="1:10" s="13" customFormat="1" ht="14.25" x14ac:dyDescent="0.2">
      <c r="A19" s="52">
        <f t="shared" si="2"/>
        <v>44363</v>
      </c>
      <c r="B19" s="99">
        <f t="shared" si="0"/>
        <v>44363</v>
      </c>
      <c r="C19" s="42"/>
      <c r="D19" s="43"/>
      <c r="E19" s="48"/>
      <c r="F19" s="20">
        <f t="shared" si="1"/>
        <v>0</v>
      </c>
      <c r="G19" s="1"/>
      <c r="H19" s="1"/>
      <c r="I19" s="2"/>
      <c r="J19" s="3"/>
    </row>
    <row r="20" spans="1:10" s="13" customFormat="1" ht="14.25" x14ac:dyDescent="0.2">
      <c r="A20" s="52">
        <f t="shared" si="2"/>
        <v>44364</v>
      </c>
      <c r="B20" s="99">
        <f t="shared" si="0"/>
        <v>44364</v>
      </c>
      <c r="C20" s="42"/>
      <c r="D20" s="43"/>
      <c r="E20" s="48"/>
      <c r="F20" s="20">
        <f t="shared" si="1"/>
        <v>0</v>
      </c>
      <c r="G20" s="1"/>
      <c r="H20" s="1"/>
      <c r="I20" s="2"/>
      <c r="J20" s="3"/>
    </row>
    <row r="21" spans="1:10" s="13" customFormat="1" ht="14.25" x14ac:dyDescent="0.2">
      <c r="A21" s="52">
        <f t="shared" si="2"/>
        <v>44365</v>
      </c>
      <c r="B21" s="99">
        <f t="shared" si="0"/>
        <v>44365</v>
      </c>
      <c r="C21" s="42"/>
      <c r="D21" s="43"/>
      <c r="E21" s="48"/>
      <c r="F21" s="20">
        <f t="shared" si="1"/>
        <v>0</v>
      </c>
      <c r="G21" s="1"/>
      <c r="H21" s="1"/>
      <c r="I21" s="2"/>
      <c r="J21" s="3"/>
    </row>
    <row r="22" spans="1:10" s="13" customFormat="1" ht="14.25" x14ac:dyDescent="0.2">
      <c r="A22" s="52">
        <f t="shared" si="2"/>
        <v>44366</v>
      </c>
      <c r="B22" s="99">
        <f t="shared" si="0"/>
        <v>44366</v>
      </c>
      <c r="C22" s="42"/>
      <c r="D22" s="43"/>
      <c r="E22" s="48"/>
      <c r="F22" s="20">
        <f t="shared" si="1"/>
        <v>0</v>
      </c>
      <c r="G22" s="1"/>
      <c r="H22" s="1"/>
      <c r="I22" s="2"/>
      <c r="J22" s="3"/>
    </row>
    <row r="23" spans="1:10" s="13" customFormat="1" ht="14.25" x14ac:dyDescent="0.2">
      <c r="A23" s="52">
        <f t="shared" si="2"/>
        <v>44367</v>
      </c>
      <c r="B23" s="99">
        <f t="shared" si="0"/>
        <v>44367</v>
      </c>
      <c r="C23" s="42"/>
      <c r="D23" s="43"/>
      <c r="E23" s="48"/>
      <c r="F23" s="20">
        <f t="shared" si="1"/>
        <v>0</v>
      </c>
      <c r="G23" s="1"/>
      <c r="H23" s="1"/>
      <c r="I23" s="2"/>
      <c r="J23" s="3"/>
    </row>
    <row r="24" spans="1:10" s="13" customFormat="1" ht="14.25" x14ac:dyDescent="0.2">
      <c r="A24" s="52">
        <f t="shared" si="2"/>
        <v>44368</v>
      </c>
      <c r="B24" s="99">
        <f t="shared" si="0"/>
        <v>44368</v>
      </c>
      <c r="C24" s="42"/>
      <c r="D24" s="43"/>
      <c r="E24" s="48"/>
      <c r="F24" s="20">
        <f t="shared" si="1"/>
        <v>0</v>
      </c>
      <c r="G24" s="1"/>
      <c r="H24" s="1"/>
      <c r="I24" s="2"/>
      <c r="J24" s="3"/>
    </row>
    <row r="25" spans="1:10" s="13" customFormat="1" ht="14.25" x14ac:dyDescent="0.2">
      <c r="A25" s="52">
        <f t="shared" si="2"/>
        <v>44369</v>
      </c>
      <c r="B25" s="99">
        <f t="shared" si="0"/>
        <v>44369</v>
      </c>
      <c r="C25" s="42"/>
      <c r="D25" s="43"/>
      <c r="E25" s="48"/>
      <c r="F25" s="20">
        <f t="shared" si="1"/>
        <v>0</v>
      </c>
      <c r="G25" s="1"/>
      <c r="H25" s="1"/>
      <c r="I25" s="2"/>
      <c r="J25" s="3"/>
    </row>
    <row r="26" spans="1:10" s="13" customFormat="1" ht="14.25" x14ac:dyDescent="0.2">
      <c r="A26" s="52">
        <f t="shared" si="2"/>
        <v>44370</v>
      </c>
      <c r="B26" s="99">
        <f t="shared" si="0"/>
        <v>44370</v>
      </c>
      <c r="C26" s="42"/>
      <c r="D26" s="43"/>
      <c r="E26" s="48"/>
      <c r="F26" s="20">
        <f t="shared" si="1"/>
        <v>0</v>
      </c>
      <c r="G26" s="1"/>
      <c r="H26" s="1"/>
      <c r="I26" s="2"/>
      <c r="J26" s="3"/>
    </row>
    <row r="27" spans="1:10" s="13" customFormat="1" ht="14.25" x14ac:dyDescent="0.2">
      <c r="A27" s="52">
        <f t="shared" si="2"/>
        <v>44371</v>
      </c>
      <c r="B27" s="99">
        <f t="shared" si="0"/>
        <v>44371</v>
      </c>
      <c r="C27" s="42"/>
      <c r="D27" s="43"/>
      <c r="E27" s="48"/>
      <c r="F27" s="20">
        <f t="shared" si="1"/>
        <v>0</v>
      </c>
      <c r="G27" s="1"/>
      <c r="H27" s="1"/>
      <c r="I27" s="2"/>
      <c r="J27" s="3"/>
    </row>
    <row r="28" spans="1:10" s="13" customFormat="1" ht="14.25" x14ac:dyDescent="0.2">
      <c r="A28" s="52">
        <f t="shared" si="2"/>
        <v>44372</v>
      </c>
      <c r="B28" s="99">
        <f t="shared" si="0"/>
        <v>44372</v>
      </c>
      <c r="C28" s="42"/>
      <c r="D28" s="43"/>
      <c r="E28" s="48"/>
      <c r="F28" s="20">
        <f t="shared" si="1"/>
        <v>0</v>
      </c>
      <c r="G28" s="1"/>
      <c r="H28" s="1"/>
      <c r="I28" s="2"/>
      <c r="J28" s="3"/>
    </row>
    <row r="29" spans="1:10" s="13" customFormat="1" ht="14.25" x14ac:dyDescent="0.2">
      <c r="A29" s="52">
        <f t="shared" si="2"/>
        <v>44373</v>
      </c>
      <c r="B29" s="99">
        <f t="shared" si="0"/>
        <v>44373</v>
      </c>
      <c r="C29" s="42"/>
      <c r="D29" s="43"/>
      <c r="E29" s="48"/>
      <c r="F29" s="20">
        <f t="shared" si="1"/>
        <v>0</v>
      </c>
      <c r="G29" s="1"/>
      <c r="H29" s="1"/>
      <c r="I29" s="2"/>
      <c r="J29" s="3"/>
    </row>
    <row r="30" spans="1:10" s="13" customFormat="1" ht="14.25" x14ac:dyDescent="0.2">
      <c r="A30" s="52">
        <f t="shared" si="2"/>
        <v>44374</v>
      </c>
      <c r="B30" s="99">
        <f t="shared" si="0"/>
        <v>44374</v>
      </c>
      <c r="C30" s="42"/>
      <c r="D30" s="43"/>
      <c r="E30" s="48"/>
      <c r="F30" s="20">
        <f t="shared" si="1"/>
        <v>0</v>
      </c>
      <c r="G30" s="1"/>
      <c r="H30" s="1"/>
      <c r="I30" s="2"/>
      <c r="J30" s="3"/>
    </row>
    <row r="31" spans="1:10" s="13" customFormat="1" ht="14.25" x14ac:dyDescent="0.2">
      <c r="A31" s="52">
        <f t="shared" si="2"/>
        <v>44375</v>
      </c>
      <c r="B31" s="99">
        <f t="shared" si="0"/>
        <v>44375</v>
      </c>
      <c r="C31" s="42"/>
      <c r="D31" s="43"/>
      <c r="E31" s="48"/>
      <c r="F31" s="20">
        <f t="shared" si="1"/>
        <v>0</v>
      </c>
      <c r="G31" s="1"/>
      <c r="H31" s="1"/>
      <c r="I31" s="2"/>
      <c r="J31" s="3"/>
    </row>
    <row r="32" spans="1:10" s="13" customFormat="1" ht="14.25" x14ac:dyDescent="0.2">
      <c r="A32" s="52">
        <f t="shared" si="2"/>
        <v>44376</v>
      </c>
      <c r="B32" s="99">
        <f t="shared" si="0"/>
        <v>44376</v>
      </c>
      <c r="C32" s="42"/>
      <c r="D32" s="43"/>
      <c r="E32" s="48"/>
      <c r="F32" s="20">
        <f t="shared" si="1"/>
        <v>0</v>
      </c>
      <c r="G32" s="1"/>
      <c r="H32" s="1"/>
      <c r="I32" s="2"/>
      <c r="J32" s="3"/>
    </row>
    <row r="33" spans="1:11" s="13" customFormat="1" ht="14.25" x14ac:dyDescent="0.2">
      <c r="A33" s="52">
        <f t="shared" si="2"/>
        <v>44377</v>
      </c>
      <c r="B33" s="99">
        <f t="shared" si="0"/>
        <v>44377</v>
      </c>
      <c r="C33" s="42"/>
      <c r="D33" s="43"/>
      <c r="E33" s="48"/>
      <c r="F33" s="20">
        <f t="shared" si="1"/>
        <v>0</v>
      </c>
      <c r="G33" s="1"/>
      <c r="H33" s="1"/>
      <c r="I33" s="2"/>
      <c r="J33" s="3"/>
    </row>
    <row r="34" spans="1:11" s="13" customFormat="1" ht="14.25" x14ac:dyDescent="0.2">
      <c r="A34" s="52"/>
      <c r="B34" s="57"/>
      <c r="C34" s="44"/>
      <c r="D34" s="45"/>
      <c r="E34" s="48"/>
      <c r="F34" s="66">
        <f t="shared" si="1"/>
        <v>0</v>
      </c>
      <c r="G34" s="65"/>
      <c r="H34" s="1"/>
      <c r="I34" s="2"/>
      <c r="J34" s="3"/>
    </row>
    <row r="35" spans="1:11" s="13" customFormat="1" ht="15" x14ac:dyDescent="0.2">
      <c r="A35" s="49" t="str">
        <f>IF('table récapitulative'!G5&gt;0,"Déplacements en leçons","")</f>
        <v/>
      </c>
      <c r="B35" s="55"/>
      <c r="C35" s="44"/>
      <c r="D35" s="45"/>
      <c r="E35" s="48" t="str">
        <f>IF(A35="","",'table récapitulative'!G5 * 'table récapitulative'!C8/12)</f>
        <v/>
      </c>
      <c r="F35" s="38"/>
      <c r="G35" s="39"/>
      <c r="H35" s="39"/>
      <c r="I35" s="39"/>
      <c r="J35" s="40"/>
    </row>
    <row r="36" spans="1:11" s="13" customFormat="1" ht="15" x14ac:dyDescent="0.2">
      <c r="A36" s="50" t="str">
        <f>IF('table récapitulative'!C12&gt;0,"Comptabilisation décharge horaire en heures","")</f>
        <v/>
      </c>
      <c r="B36" s="50"/>
      <c r="C36" s="44"/>
      <c r="D36" s="46"/>
      <c r="E36" s="47"/>
      <c r="F36" s="51" t="str">
        <f>IF($A$36="","",1930/12*0.85*'table récapitulative'!$L$5)</f>
        <v/>
      </c>
      <c r="G36" s="41"/>
      <c r="H36" s="41"/>
      <c r="I36" s="2" t="str">
        <f>IF($A$36="","",1930/12*0.12*'table récapitulative'!$L$5)</f>
        <v/>
      </c>
      <c r="J36" s="3" t="str">
        <f>IF($A$36="","",1930/12*0.03*'table récapitulative'!$L$5)</f>
        <v/>
      </c>
    </row>
    <row r="37" spans="1:11" s="13" customFormat="1" ht="18.75" customHeight="1" thickBot="1" x14ac:dyDescent="0.3">
      <c r="A37" s="14" t="s">
        <v>52</v>
      </c>
      <c r="B37" s="56"/>
      <c r="C37" s="15"/>
      <c r="D37" s="15"/>
      <c r="E37" s="31">
        <f t="shared" ref="E37:J37" si="3">SUM(E4:E36)</f>
        <v>0</v>
      </c>
      <c r="F37" s="32">
        <f t="shared" si="3"/>
        <v>0</v>
      </c>
      <c r="G37" s="32">
        <f t="shared" si="3"/>
        <v>0</v>
      </c>
      <c r="H37" s="33">
        <f t="shared" si="3"/>
        <v>0</v>
      </c>
      <c r="I37" s="34">
        <f t="shared" si="3"/>
        <v>0</v>
      </c>
      <c r="J37" s="35">
        <f t="shared" si="3"/>
        <v>0</v>
      </c>
    </row>
    <row r="38" spans="1:11" ht="13.5" thickTop="1" x14ac:dyDescent="0.2">
      <c r="K38" s="8"/>
    </row>
    <row r="39" spans="1:11" ht="9.75" hidden="1" customHeight="1" x14ac:dyDescent="0.25">
      <c r="C39" s="18" t="s">
        <v>0</v>
      </c>
      <c r="D39" s="18"/>
      <c r="E39" s="18"/>
      <c r="F39" s="19"/>
      <c r="G39" s="19"/>
      <c r="H39" s="19"/>
      <c r="I39" s="19"/>
      <c r="K39" s="8"/>
    </row>
    <row r="40" spans="1:11" ht="9.75" hidden="1" customHeight="1" x14ac:dyDescent="0.2">
      <c r="C40" s="18" t="s">
        <v>1</v>
      </c>
      <c r="D40" s="18"/>
      <c r="E40" s="18"/>
      <c r="K40" s="8"/>
    </row>
    <row r="41" spans="1:11" ht="9.75" hidden="1" customHeight="1" x14ac:dyDescent="0.2">
      <c r="C41" s="18" t="s">
        <v>2</v>
      </c>
      <c r="D41" s="18"/>
      <c r="E41" s="18"/>
      <c r="K41" s="8"/>
    </row>
    <row r="42" spans="1:11" ht="9.75" hidden="1" customHeight="1" x14ac:dyDescent="0.2">
      <c r="C42" s="18" t="s">
        <v>3</v>
      </c>
      <c r="D42" s="18"/>
      <c r="E42" s="18"/>
      <c r="K42" s="8"/>
    </row>
    <row r="43" spans="1:11" x14ac:dyDescent="0.2">
      <c r="K43" s="8"/>
    </row>
    <row r="44" spans="1:11" x14ac:dyDescent="0.2">
      <c r="K44" s="8"/>
    </row>
    <row r="45" spans="1:11" x14ac:dyDescent="0.2">
      <c r="K45" s="8"/>
    </row>
    <row r="46" spans="1:11" x14ac:dyDescent="0.2">
      <c r="K46" s="8"/>
    </row>
    <row r="47" spans="1:11" x14ac:dyDescent="0.2">
      <c r="K47" s="8"/>
    </row>
    <row r="48" spans="1:11" x14ac:dyDescent="0.2">
      <c r="K48" s="8"/>
    </row>
    <row r="49" spans="11:11" x14ac:dyDescent="0.2">
      <c r="K49" s="8"/>
    </row>
    <row r="50" spans="11:11" x14ac:dyDescent="0.2">
      <c r="K50" s="8"/>
    </row>
    <row r="51" spans="11:11" x14ac:dyDescent="0.2">
      <c r="K51" s="8"/>
    </row>
    <row r="52" spans="11:11" x14ac:dyDescent="0.2">
      <c r="K52" s="8"/>
    </row>
    <row r="53" spans="11:11" x14ac:dyDescent="0.2">
      <c r="K53" s="8"/>
    </row>
    <row r="54" spans="11:11" x14ac:dyDescent="0.2">
      <c r="K54" s="8"/>
    </row>
    <row r="55" spans="11:11" x14ac:dyDescent="0.2">
      <c r="K55" s="8"/>
    </row>
    <row r="56" spans="11:11" x14ac:dyDescent="0.2">
      <c r="K56" s="8"/>
    </row>
    <row r="57" spans="11:11" x14ac:dyDescent="0.2">
      <c r="K57" s="8"/>
    </row>
    <row r="58" spans="11:11" x14ac:dyDescent="0.2">
      <c r="K58" s="8"/>
    </row>
    <row r="59" spans="11:11" x14ac:dyDescent="0.2">
      <c r="K59" s="8"/>
    </row>
    <row r="60" spans="11:11" x14ac:dyDescent="0.2">
      <c r="K60" s="8"/>
    </row>
    <row r="61" spans="11:11" x14ac:dyDescent="0.2">
      <c r="K61" s="8"/>
    </row>
    <row r="62" spans="11:11" x14ac:dyDescent="0.2">
      <c r="K62" s="8"/>
    </row>
    <row r="63" spans="11:11" x14ac:dyDescent="0.2">
      <c r="K63" s="8"/>
    </row>
    <row r="64" spans="11:11" x14ac:dyDescent="0.2">
      <c r="K64" s="8"/>
    </row>
    <row r="65" spans="11:11" x14ac:dyDescent="0.2">
      <c r="K65" s="8"/>
    </row>
    <row r="66" spans="11:11" x14ac:dyDescent="0.2">
      <c r="K66" s="8"/>
    </row>
    <row r="67" spans="11:11" x14ac:dyDescent="0.2">
      <c r="K67" s="8"/>
    </row>
    <row r="68" spans="11:11" x14ac:dyDescent="0.2">
      <c r="K68" s="8"/>
    </row>
    <row r="69" spans="11:11" x14ac:dyDescent="0.2">
      <c r="K69" s="8"/>
    </row>
    <row r="70" spans="11:11" x14ac:dyDescent="0.2">
      <c r="K70" s="8"/>
    </row>
    <row r="71" spans="11:11" x14ac:dyDescent="0.2">
      <c r="K71" s="8"/>
    </row>
    <row r="72" spans="11:11" x14ac:dyDescent="0.2">
      <c r="K72" s="8"/>
    </row>
    <row r="73" spans="11:11" x14ac:dyDescent="0.2">
      <c r="K73" s="8"/>
    </row>
    <row r="74" spans="11:11" x14ac:dyDescent="0.2">
      <c r="K74" s="8"/>
    </row>
    <row r="75" spans="11:11" x14ac:dyDescent="0.2">
      <c r="K75" s="8"/>
    </row>
    <row r="76" spans="11:11" x14ac:dyDescent="0.2">
      <c r="K76" s="8"/>
    </row>
    <row r="77" spans="11:11" x14ac:dyDescent="0.2">
      <c r="K77" s="8"/>
    </row>
    <row r="78" spans="11:11" x14ac:dyDescent="0.2">
      <c r="K78" s="8"/>
    </row>
    <row r="79" spans="11:11" x14ac:dyDescent="0.2">
      <c r="K79" s="8"/>
    </row>
    <row r="80" spans="11:11" x14ac:dyDescent="0.2">
      <c r="K80" s="8"/>
    </row>
    <row r="81" spans="11:11" x14ac:dyDescent="0.2">
      <c r="K81" s="8"/>
    </row>
    <row r="82" spans="11:11" x14ac:dyDescent="0.2">
      <c r="K82" s="8"/>
    </row>
    <row r="83" spans="11:11" x14ac:dyDescent="0.2">
      <c r="K83" s="8"/>
    </row>
    <row r="84" spans="11:11" x14ac:dyDescent="0.2">
      <c r="K84" s="8"/>
    </row>
    <row r="85" spans="11:11" x14ac:dyDescent="0.2">
      <c r="K85" s="8"/>
    </row>
    <row r="86" spans="11:11" x14ac:dyDescent="0.2">
      <c r="K86" s="8"/>
    </row>
    <row r="87" spans="11:11" x14ac:dyDescent="0.2">
      <c r="K87" s="8"/>
    </row>
    <row r="88" spans="11:11" x14ac:dyDescent="0.2">
      <c r="K88" s="8"/>
    </row>
    <row r="89" spans="11:11" x14ac:dyDescent="0.2">
      <c r="K89" s="8"/>
    </row>
    <row r="90" spans="11:11" x14ac:dyDescent="0.2">
      <c r="K90" s="8"/>
    </row>
    <row r="91" spans="11:11" x14ac:dyDescent="0.2">
      <c r="K91" s="8"/>
    </row>
    <row r="92" spans="11:11" x14ac:dyDescent="0.2">
      <c r="K92" s="8"/>
    </row>
    <row r="93" spans="11:11" x14ac:dyDescent="0.2">
      <c r="K93" s="8"/>
    </row>
    <row r="94" spans="11:11" x14ac:dyDescent="0.2">
      <c r="K94" s="8"/>
    </row>
    <row r="95" spans="11:11" x14ac:dyDescent="0.2">
      <c r="K95" s="8"/>
    </row>
    <row r="96" spans="11:11" x14ac:dyDescent="0.2">
      <c r="K96" s="8"/>
    </row>
    <row r="97" spans="11:11" x14ac:dyDescent="0.2">
      <c r="K97" s="8"/>
    </row>
    <row r="98" spans="11:11" x14ac:dyDescent="0.2">
      <c r="K98" s="8"/>
    </row>
    <row r="99" spans="11:11" x14ac:dyDescent="0.2">
      <c r="K99" s="8"/>
    </row>
    <row r="100" spans="11:11" x14ac:dyDescent="0.2">
      <c r="K100" s="8"/>
    </row>
    <row r="101" spans="11:11" x14ac:dyDescent="0.2">
      <c r="K101" s="8"/>
    </row>
    <row r="102" spans="11:11" x14ac:dyDescent="0.2">
      <c r="K102" s="8"/>
    </row>
    <row r="103" spans="11:11" x14ac:dyDescent="0.2">
      <c r="K103" s="8"/>
    </row>
    <row r="104" spans="11:11" x14ac:dyDescent="0.2">
      <c r="K104" s="8"/>
    </row>
    <row r="105" spans="11:11" x14ac:dyDescent="0.2">
      <c r="K105" s="8"/>
    </row>
    <row r="106" spans="11:11" x14ac:dyDescent="0.2">
      <c r="K106" s="8"/>
    </row>
    <row r="107" spans="11:11" x14ac:dyDescent="0.2">
      <c r="K107" s="8"/>
    </row>
    <row r="108" spans="11:11" x14ac:dyDescent="0.2">
      <c r="K108" s="8"/>
    </row>
    <row r="109" spans="11:11" x14ac:dyDescent="0.2">
      <c r="K109" s="8"/>
    </row>
    <row r="110" spans="11:11" x14ac:dyDescent="0.2">
      <c r="K110" s="8"/>
    </row>
    <row r="111" spans="11:11" x14ac:dyDescent="0.2">
      <c r="K111" s="8"/>
    </row>
    <row r="112" spans="11:11" x14ac:dyDescent="0.2">
      <c r="K112" s="8"/>
    </row>
    <row r="113" spans="11:11" x14ac:dyDescent="0.2">
      <c r="K113" s="8"/>
    </row>
    <row r="114" spans="11:11" x14ac:dyDescent="0.2">
      <c r="K114" s="8"/>
    </row>
    <row r="115" spans="11:11" x14ac:dyDescent="0.2">
      <c r="K115" s="8"/>
    </row>
    <row r="116" spans="11:11" x14ac:dyDescent="0.2">
      <c r="K116" s="8"/>
    </row>
    <row r="117" spans="11:11" x14ac:dyDescent="0.2">
      <c r="K117" s="8"/>
    </row>
    <row r="118" spans="11:11" x14ac:dyDescent="0.2">
      <c r="K118" s="8"/>
    </row>
    <row r="119" spans="11:11" x14ac:dyDescent="0.2">
      <c r="K119" s="8"/>
    </row>
    <row r="120" spans="11:11" x14ac:dyDescent="0.2">
      <c r="K120" s="8"/>
    </row>
    <row r="121" spans="11:11" x14ac:dyDescent="0.2">
      <c r="K121" s="8"/>
    </row>
    <row r="122" spans="11:11" x14ac:dyDescent="0.2">
      <c r="K122" s="8"/>
    </row>
    <row r="123" spans="11:11" x14ac:dyDescent="0.2">
      <c r="K123" s="8"/>
    </row>
    <row r="124" spans="11:11" x14ac:dyDescent="0.2">
      <c r="K124" s="8"/>
    </row>
    <row r="125" spans="11:11" x14ac:dyDescent="0.2">
      <c r="K125" s="8"/>
    </row>
    <row r="126" spans="11:11" x14ac:dyDescent="0.2">
      <c r="K126" s="8"/>
    </row>
    <row r="127" spans="11:11" x14ac:dyDescent="0.2">
      <c r="K127" s="8"/>
    </row>
    <row r="128" spans="11:11" x14ac:dyDescent="0.2">
      <c r="K128" s="8"/>
    </row>
    <row r="129" spans="11:11" x14ac:dyDescent="0.2">
      <c r="K129" s="8"/>
    </row>
    <row r="130" spans="11:11" x14ac:dyDescent="0.2">
      <c r="K130" s="8"/>
    </row>
    <row r="131" spans="11:11" x14ac:dyDescent="0.2">
      <c r="K131" s="8"/>
    </row>
    <row r="132" spans="11:11" x14ac:dyDescent="0.2">
      <c r="K132" s="8"/>
    </row>
    <row r="133" spans="11:11" x14ac:dyDescent="0.2">
      <c r="K133" s="8"/>
    </row>
    <row r="134" spans="11:11" x14ac:dyDescent="0.2">
      <c r="K134" s="8"/>
    </row>
    <row r="135" spans="11:11" x14ac:dyDescent="0.2">
      <c r="K135" s="8"/>
    </row>
    <row r="136" spans="11:11" x14ac:dyDescent="0.2">
      <c r="K136" s="8"/>
    </row>
    <row r="137" spans="11:11" x14ac:dyDescent="0.2">
      <c r="K137" s="8"/>
    </row>
    <row r="138" spans="11:11" x14ac:dyDescent="0.2">
      <c r="K138" s="8"/>
    </row>
    <row r="139" spans="11:11" x14ac:dyDescent="0.2">
      <c r="K139" s="8"/>
    </row>
    <row r="140" spans="11:11" x14ac:dyDescent="0.2">
      <c r="K140" s="8"/>
    </row>
    <row r="141" spans="11:11" x14ac:dyDescent="0.2">
      <c r="K141" s="8"/>
    </row>
    <row r="142" spans="11:11" x14ac:dyDescent="0.2">
      <c r="K142" s="8"/>
    </row>
    <row r="143" spans="11:11" x14ac:dyDescent="0.2">
      <c r="K143" s="8"/>
    </row>
    <row r="144" spans="11:11" x14ac:dyDescent="0.2">
      <c r="K144" s="8"/>
    </row>
    <row r="145" spans="11:11" x14ac:dyDescent="0.2">
      <c r="K145" s="8"/>
    </row>
    <row r="146" spans="11:11" x14ac:dyDescent="0.2">
      <c r="K146" s="8"/>
    </row>
    <row r="147" spans="11:11" x14ac:dyDescent="0.2">
      <c r="K147" s="8"/>
    </row>
    <row r="148" spans="11:11" x14ac:dyDescent="0.2">
      <c r="K148" s="8"/>
    </row>
    <row r="149" spans="11:11" x14ac:dyDescent="0.2">
      <c r="K149" s="8"/>
    </row>
    <row r="150" spans="11:11" x14ac:dyDescent="0.2">
      <c r="K150" s="8"/>
    </row>
    <row r="151" spans="11:11" x14ac:dyDescent="0.2">
      <c r="K151" s="8"/>
    </row>
    <row r="152" spans="11:11" x14ac:dyDescent="0.2">
      <c r="K152" s="8"/>
    </row>
    <row r="153" spans="11:11" x14ac:dyDescent="0.2">
      <c r="K153" s="8"/>
    </row>
    <row r="154" spans="11:11" x14ac:dyDescent="0.2">
      <c r="K154" s="8"/>
    </row>
    <row r="155" spans="11:11" x14ac:dyDescent="0.2">
      <c r="K155" s="8"/>
    </row>
    <row r="156" spans="11:11" x14ac:dyDescent="0.2">
      <c r="K156" s="8"/>
    </row>
    <row r="157" spans="11:11" x14ac:dyDescent="0.2">
      <c r="K157" s="8"/>
    </row>
    <row r="158" spans="11:11" x14ac:dyDescent="0.2">
      <c r="K158" s="8"/>
    </row>
    <row r="159" spans="11:11" x14ac:dyDescent="0.2">
      <c r="K159" s="8"/>
    </row>
    <row r="160" spans="11:11" x14ac:dyDescent="0.2">
      <c r="K160" s="8"/>
    </row>
    <row r="161" spans="11:11" x14ac:dyDescent="0.2">
      <c r="K161" s="8"/>
    </row>
    <row r="162" spans="11:11" x14ac:dyDescent="0.2">
      <c r="K162" s="8"/>
    </row>
    <row r="163" spans="11:11" x14ac:dyDescent="0.2">
      <c r="K163" s="8"/>
    </row>
    <row r="164" spans="11:11" x14ac:dyDescent="0.2">
      <c r="K164" s="8"/>
    </row>
    <row r="165" spans="11:11" x14ac:dyDescent="0.2">
      <c r="K165" s="8"/>
    </row>
    <row r="166" spans="11:11" x14ac:dyDescent="0.2">
      <c r="K166" s="8"/>
    </row>
    <row r="167" spans="11:11" x14ac:dyDescent="0.2">
      <c r="K167" s="8"/>
    </row>
    <row r="168" spans="11:11" x14ac:dyDescent="0.2">
      <c r="K168" s="8"/>
    </row>
    <row r="169" spans="11:11" x14ac:dyDescent="0.2">
      <c r="K169" s="8"/>
    </row>
    <row r="170" spans="11:11" x14ac:dyDescent="0.2">
      <c r="K170" s="8"/>
    </row>
    <row r="171" spans="11:11" x14ac:dyDescent="0.2">
      <c r="K171" s="8"/>
    </row>
    <row r="172" spans="11:11" x14ac:dyDescent="0.2">
      <c r="K172" s="8"/>
    </row>
    <row r="173" spans="11:11" x14ac:dyDescent="0.2">
      <c r="K173" s="8"/>
    </row>
    <row r="174" spans="11:11" x14ac:dyDescent="0.2">
      <c r="K174" s="8"/>
    </row>
    <row r="175" spans="11:11" x14ac:dyDescent="0.2">
      <c r="K175" s="8"/>
    </row>
    <row r="176" spans="11:11" x14ac:dyDescent="0.2">
      <c r="K176" s="8"/>
    </row>
    <row r="177" spans="11:11" x14ac:dyDescent="0.2">
      <c r="K177" s="8"/>
    </row>
    <row r="178" spans="11:11" x14ac:dyDescent="0.2">
      <c r="K178" s="8"/>
    </row>
    <row r="179" spans="11:11" x14ac:dyDescent="0.2">
      <c r="K179" s="8"/>
    </row>
    <row r="180" spans="11:11" x14ac:dyDescent="0.2">
      <c r="K180" s="8"/>
    </row>
    <row r="181" spans="11:11" x14ac:dyDescent="0.2">
      <c r="K181" s="8"/>
    </row>
    <row r="182" spans="11:11" x14ac:dyDescent="0.2">
      <c r="K182" s="8"/>
    </row>
    <row r="183" spans="11:11" x14ac:dyDescent="0.2">
      <c r="K183" s="8"/>
    </row>
    <row r="184" spans="11:11" x14ac:dyDescent="0.2">
      <c r="K184" s="8"/>
    </row>
    <row r="185" spans="11:11" x14ac:dyDescent="0.2">
      <c r="K185" s="8"/>
    </row>
    <row r="186" spans="11:11" x14ac:dyDescent="0.2">
      <c r="K186" s="8"/>
    </row>
    <row r="187" spans="11:11" x14ac:dyDescent="0.2">
      <c r="K187" s="8"/>
    </row>
    <row r="188" spans="11:11" x14ac:dyDescent="0.2">
      <c r="K188" s="8"/>
    </row>
    <row r="189" spans="11:11" x14ac:dyDescent="0.2">
      <c r="K189" s="8"/>
    </row>
    <row r="190" spans="11:11" x14ac:dyDescent="0.2">
      <c r="K190" s="8"/>
    </row>
    <row r="191" spans="11:11" x14ac:dyDescent="0.2">
      <c r="K191" s="8"/>
    </row>
    <row r="192" spans="11:11" x14ac:dyDescent="0.2">
      <c r="K192" s="8"/>
    </row>
    <row r="193" spans="11:11" x14ac:dyDescent="0.2">
      <c r="K193" s="8"/>
    </row>
    <row r="194" spans="11:11" x14ac:dyDescent="0.2">
      <c r="K194" s="8"/>
    </row>
    <row r="195" spans="11:11" x14ac:dyDescent="0.2">
      <c r="K195" s="8"/>
    </row>
    <row r="196" spans="11:11" x14ac:dyDescent="0.2">
      <c r="K196" s="8"/>
    </row>
    <row r="197" spans="11:11" x14ac:dyDescent="0.2">
      <c r="K197" s="8"/>
    </row>
    <row r="198" spans="11:11" x14ac:dyDescent="0.2">
      <c r="K198" s="8"/>
    </row>
    <row r="199" spans="11:11" x14ac:dyDescent="0.2">
      <c r="K199" s="8"/>
    </row>
    <row r="200" spans="11:11" x14ac:dyDescent="0.2">
      <c r="K200" s="8"/>
    </row>
    <row r="201" spans="11:11" x14ac:dyDescent="0.2">
      <c r="K201" s="8"/>
    </row>
    <row r="202" spans="11:11" x14ac:dyDescent="0.2">
      <c r="K202" s="8"/>
    </row>
    <row r="203" spans="11:11" x14ac:dyDescent="0.2">
      <c r="K203" s="8"/>
    </row>
    <row r="204" spans="11:11" x14ac:dyDescent="0.2">
      <c r="K204" s="8"/>
    </row>
    <row r="205" spans="11:11" x14ac:dyDescent="0.2">
      <c r="K205" s="8"/>
    </row>
    <row r="206" spans="11:11" x14ac:dyDescent="0.2">
      <c r="K206" s="8"/>
    </row>
    <row r="207" spans="11:11" x14ac:dyDescent="0.2">
      <c r="K207" s="8"/>
    </row>
    <row r="208" spans="11:11" x14ac:dyDescent="0.2">
      <c r="K208" s="8"/>
    </row>
    <row r="209" spans="11:11" x14ac:dyDescent="0.2">
      <c r="K209" s="8"/>
    </row>
    <row r="210" spans="11:11" x14ac:dyDescent="0.2">
      <c r="K210" s="8"/>
    </row>
    <row r="211" spans="11:11" x14ac:dyDescent="0.2">
      <c r="K211" s="8"/>
    </row>
    <row r="212" spans="11:11" x14ac:dyDescent="0.2">
      <c r="K212" s="8"/>
    </row>
    <row r="213" spans="11:11" x14ac:dyDescent="0.2">
      <c r="K213" s="8"/>
    </row>
    <row r="214" spans="11:11" x14ac:dyDescent="0.2">
      <c r="K214" s="8"/>
    </row>
    <row r="215" spans="11:11" x14ac:dyDescent="0.2">
      <c r="K215" s="8"/>
    </row>
    <row r="216" spans="11:11" x14ac:dyDescent="0.2">
      <c r="K216" s="8"/>
    </row>
    <row r="217" spans="11:11" x14ac:dyDescent="0.2">
      <c r="K217" s="8"/>
    </row>
    <row r="218" spans="11:11" x14ac:dyDescent="0.2">
      <c r="K218" s="8"/>
    </row>
    <row r="219" spans="11:11" x14ac:dyDescent="0.2">
      <c r="K219" s="8"/>
    </row>
    <row r="220" spans="11:11" x14ac:dyDescent="0.2">
      <c r="K220" s="8"/>
    </row>
    <row r="221" spans="11:11" x14ac:dyDescent="0.2">
      <c r="K221" s="8"/>
    </row>
    <row r="222" spans="11:11" x14ac:dyDescent="0.2">
      <c r="K222" s="8"/>
    </row>
    <row r="223" spans="11:11" x14ac:dyDescent="0.2">
      <c r="K223" s="8"/>
    </row>
    <row r="224" spans="11:11" x14ac:dyDescent="0.2">
      <c r="K224" s="8"/>
    </row>
    <row r="225" spans="11:11" x14ac:dyDescent="0.2">
      <c r="K225" s="8"/>
    </row>
    <row r="226" spans="11:11" x14ac:dyDescent="0.2">
      <c r="K226" s="8"/>
    </row>
    <row r="227" spans="11:11" x14ac:dyDescent="0.2">
      <c r="K227" s="8"/>
    </row>
    <row r="228" spans="11:11" x14ac:dyDescent="0.2">
      <c r="K228" s="8"/>
    </row>
    <row r="229" spans="11:11" x14ac:dyDescent="0.2">
      <c r="K229" s="8"/>
    </row>
    <row r="230" spans="11:11" x14ac:dyDescent="0.2">
      <c r="K230" s="8"/>
    </row>
    <row r="231" spans="11:11" x14ac:dyDescent="0.2">
      <c r="K231" s="8"/>
    </row>
    <row r="232" spans="11:11" x14ac:dyDescent="0.2">
      <c r="K232" s="8"/>
    </row>
    <row r="233" spans="11:11" x14ac:dyDescent="0.2">
      <c r="K233" s="8"/>
    </row>
    <row r="234" spans="11:11" x14ac:dyDescent="0.2">
      <c r="K234" s="8"/>
    </row>
    <row r="235" spans="11:11" x14ac:dyDescent="0.2">
      <c r="K235" s="8"/>
    </row>
    <row r="236" spans="11:11" x14ac:dyDescent="0.2">
      <c r="K236" s="8"/>
    </row>
    <row r="237" spans="11:11" x14ac:dyDescent="0.2">
      <c r="K237" s="8"/>
    </row>
    <row r="238" spans="11:11" x14ac:dyDescent="0.2">
      <c r="K238" s="8"/>
    </row>
    <row r="239" spans="11:11" x14ac:dyDescent="0.2">
      <c r="K239" s="8"/>
    </row>
    <row r="240" spans="11:11" x14ac:dyDescent="0.2">
      <c r="K240" s="8"/>
    </row>
    <row r="241" spans="11:11" x14ac:dyDescent="0.2">
      <c r="K241" s="8"/>
    </row>
    <row r="242" spans="11:11" x14ac:dyDescent="0.2">
      <c r="K242" s="8"/>
    </row>
    <row r="243" spans="11:11" x14ac:dyDescent="0.2">
      <c r="K243" s="8"/>
    </row>
    <row r="244" spans="11:11" x14ac:dyDescent="0.2">
      <c r="K244" s="8"/>
    </row>
    <row r="245" spans="11:11" x14ac:dyDescent="0.2">
      <c r="K245" s="8"/>
    </row>
    <row r="246" spans="11:11" x14ac:dyDescent="0.2">
      <c r="K246" s="8"/>
    </row>
    <row r="247" spans="11:11" x14ac:dyDescent="0.2">
      <c r="K247" s="8"/>
    </row>
    <row r="248" spans="11:11" x14ac:dyDescent="0.2">
      <c r="K248" s="8"/>
    </row>
    <row r="249" spans="11:11" x14ac:dyDescent="0.2">
      <c r="K249" s="8"/>
    </row>
    <row r="250" spans="11:11" x14ac:dyDescent="0.2">
      <c r="K250" s="8"/>
    </row>
    <row r="251" spans="11:11" x14ac:dyDescent="0.2">
      <c r="K251" s="8"/>
    </row>
    <row r="252" spans="11:11" x14ac:dyDescent="0.2">
      <c r="K252" s="8"/>
    </row>
    <row r="253" spans="11:11" x14ac:dyDescent="0.2">
      <c r="K253" s="8"/>
    </row>
    <row r="254" spans="11:11" x14ac:dyDescent="0.2">
      <c r="K254" s="8"/>
    </row>
    <row r="255" spans="11:11" x14ac:dyDescent="0.2">
      <c r="K255" s="8"/>
    </row>
    <row r="256" spans="11:11" x14ac:dyDescent="0.2">
      <c r="K256" s="8"/>
    </row>
    <row r="257" spans="11:11" x14ac:dyDescent="0.2">
      <c r="K257" s="8"/>
    </row>
    <row r="258" spans="11:11" x14ac:dyDescent="0.2">
      <c r="K258" s="8"/>
    </row>
    <row r="259" spans="11:11" x14ac:dyDescent="0.2">
      <c r="K259" s="8"/>
    </row>
    <row r="260" spans="11:11" x14ac:dyDescent="0.2">
      <c r="K260" s="8"/>
    </row>
    <row r="261" spans="11:11" x14ac:dyDescent="0.2">
      <c r="K261" s="8"/>
    </row>
    <row r="262" spans="11:11" x14ac:dyDescent="0.2">
      <c r="K262" s="8"/>
    </row>
    <row r="263" spans="11:11" x14ac:dyDescent="0.2">
      <c r="K263" s="8"/>
    </row>
    <row r="264" spans="11:11" x14ac:dyDescent="0.2">
      <c r="K264" s="8"/>
    </row>
    <row r="265" spans="11:11" x14ac:dyDescent="0.2">
      <c r="K265" s="8"/>
    </row>
    <row r="266" spans="11:11" x14ac:dyDescent="0.2">
      <c r="K266" s="8"/>
    </row>
    <row r="267" spans="11:11" x14ac:dyDescent="0.2">
      <c r="K267" s="8"/>
    </row>
    <row r="268" spans="11:11" x14ac:dyDescent="0.2">
      <c r="K268" s="8"/>
    </row>
    <row r="269" spans="11:11" x14ac:dyDescent="0.2">
      <c r="K269" s="8"/>
    </row>
    <row r="270" spans="11:11" x14ac:dyDescent="0.2">
      <c r="K270" s="8"/>
    </row>
    <row r="271" spans="11:11" x14ac:dyDescent="0.2">
      <c r="K271" s="8"/>
    </row>
    <row r="272" spans="11:11" x14ac:dyDescent="0.2">
      <c r="K272" s="8"/>
    </row>
    <row r="273" spans="11:11" x14ac:dyDescent="0.2">
      <c r="K273" s="8"/>
    </row>
    <row r="274" spans="11:11" x14ac:dyDescent="0.2">
      <c r="K274" s="8"/>
    </row>
    <row r="275" spans="11:11" x14ac:dyDescent="0.2">
      <c r="K275" s="8"/>
    </row>
    <row r="276" spans="11:11" x14ac:dyDescent="0.2">
      <c r="K276" s="8"/>
    </row>
    <row r="277" spans="11:11" x14ac:dyDescent="0.2">
      <c r="K277" s="8"/>
    </row>
    <row r="278" spans="11:11" x14ac:dyDescent="0.2">
      <c r="K278" s="8"/>
    </row>
    <row r="279" spans="11:11" x14ac:dyDescent="0.2">
      <c r="K279" s="8"/>
    </row>
    <row r="280" spans="11:11" x14ac:dyDescent="0.2">
      <c r="K280" s="8"/>
    </row>
    <row r="281" spans="11:11" x14ac:dyDescent="0.2">
      <c r="K281" s="8"/>
    </row>
    <row r="282" spans="11:11" x14ac:dyDescent="0.2">
      <c r="K282" s="8"/>
    </row>
    <row r="283" spans="11:11" x14ac:dyDescent="0.2">
      <c r="K283" s="8"/>
    </row>
    <row r="284" spans="11:11" x14ac:dyDescent="0.2">
      <c r="K284" s="8"/>
    </row>
    <row r="285" spans="11:11" x14ac:dyDescent="0.2">
      <c r="K285" s="8"/>
    </row>
    <row r="286" spans="11:11" x14ac:dyDescent="0.2">
      <c r="K286" s="8"/>
    </row>
    <row r="287" spans="11:11" x14ac:dyDescent="0.2">
      <c r="K287" s="8"/>
    </row>
    <row r="288" spans="11:11" x14ac:dyDescent="0.2">
      <c r="K288" s="8"/>
    </row>
    <row r="289" spans="11:11" x14ac:dyDescent="0.2">
      <c r="K289" s="8"/>
    </row>
    <row r="290" spans="11:11" x14ac:dyDescent="0.2">
      <c r="K290" s="8"/>
    </row>
    <row r="291" spans="11:11" x14ac:dyDescent="0.2">
      <c r="K291" s="8"/>
    </row>
    <row r="292" spans="11:11" x14ac:dyDescent="0.2">
      <c r="K292" s="8"/>
    </row>
    <row r="293" spans="11:11" x14ac:dyDescent="0.2">
      <c r="K293" s="8"/>
    </row>
    <row r="294" spans="11:11" x14ac:dyDescent="0.2">
      <c r="K294" s="8"/>
    </row>
    <row r="295" spans="11:11" x14ac:dyDescent="0.2">
      <c r="K295" s="8"/>
    </row>
    <row r="296" spans="11:11" x14ac:dyDescent="0.2">
      <c r="K296" s="8"/>
    </row>
    <row r="297" spans="11:11" x14ac:dyDescent="0.2">
      <c r="K297" s="8"/>
    </row>
    <row r="298" spans="11:11" x14ac:dyDescent="0.2">
      <c r="K298" s="8"/>
    </row>
    <row r="299" spans="11:11" x14ac:dyDescent="0.2">
      <c r="K299" s="8"/>
    </row>
    <row r="300" spans="11:11" x14ac:dyDescent="0.2">
      <c r="K300" s="8"/>
    </row>
    <row r="301" spans="11:11" x14ac:dyDescent="0.2">
      <c r="K301" s="8"/>
    </row>
    <row r="302" spans="11:11" x14ac:dyDescent="0.2">
      <c r="K302" s="8"/>
    </row>
    <row r="303" spans="11:11" x14ac:dyDescent="0.2">
      <c r="K303" s="8"/>
    </row>
    <row r="304" spans="11:11" x14ac:dyDescent="0.2">
      <c r="K304" s="8"/>
    </row>
    <row r="305" spans="11:11" x14ac:dyDescent="0.2">
      <c r="K305" s="8"/>
    </row>
    <row r="306" spans="11:11" x14ac:dyDescent="0.2">
      <c r="K306" s="8"/>
    </row>
    <row r="307" spans="11:11" x14ac:dyDescent="0.2">
      <c r="K307" s="8"/>
    </row>
    <row r="308" spans="11:11" x14ac:dyDescent="0.2">
      <c r="K308" s="8"/>
    </row>
    <row r="309" spans="11:11" x14ac:dyDescent="0.2">
      <c r="K309" s="8"/>
    </row>
    <row r="310" spans="11:11" x14ac:dyDescent="0.2">
      <c r="K310" s="8"/>
    </row>
    <row r="311" spans="11:11" x14ac:dyDescent="0.2">
      <c r="K311" s="8"/>
    </row>
    <row r="312" spans="11:11" x14ac:dyDescent="0.2">
      <c r="K312" s="8"/>
    </row>
    <row r="313" spans="11:11" x14ac:dyDescent="0.2">
      <c r="K313" s="8"/>
    </row>
    <row r="314" spans="11:11" x14ac:dyDescent="0.2">
      <c r="K314" s="8"/>
    </row>
    <row r="315" spans="11:11" x14ac:dyDescent="0.2">
      <c r="K315" s="8"/>
    </row>
    <row r="316" spans="11:11" x14ac:dyDescent="0.2">
      <c r="K316" s="8"/>
    </row>
    <row r="317" spans="11:11" x14ac:dyDescent="0.2">
      <c r="K317" s="8"/>
    </row>
    <row r="318" spans="11:11" x14ac:dyDescent="0.2">
      <c r="K318" s="8"/>
    </row>
    <row r="319" spans="11:11" x14ac:dyDescent="0.2">
      <c r="K319" s="8"/>
    </row>
    <row r="320" spans="11:11" x14ac:dyDescent="0.2">
      <c r="K320" s="8"/>
    </row>
    <row r="321" spans="11:11" x14ac:dyDescent="0.2">
      <c r="K321" s="8"/>
    </row>
    <row r="322" spans="11:11" x14ac:dyDescent="0.2">
      <c r="K322" s="8"/>
    </row>
    <row r="323" spans="11:11" x14ac:dyDescent="0.2">
      <c r="K323" s="8"/>
    </row>
    <row r="324" spans="11:11" x14ac:dyDescent="0.2">
      <c r="K324" s="8"/>
    </row>
    <row r="325" spans="11:11" x14ac:dyDescent="0.2">
      <c r="K325" s="8"/>
    </row>
    <row r="326" spans="11:11" x14ac:dyDescent="0.2">
      <c r="K326" s="8"/>
    </row>
    <row r="327" spans="11:11" x14ac:dyDescent="0.2">
      <c r="K327" s="8"/>
    </row>
    <row r="328" spans="11:11" x14ac:dyDescent="0.2">
      <c r="K328" s="8"/>
    </row>
    <row r="329" spans="11:11" x14ac:dyDescent="0.2">
      <c r="K329" s="8"/>
    </row>
    <row r="330" spans="11:11" x14ac:dyDescent="0.2">
      <c r="K330" s="8"/>
    </row>
    <row r="331" spans="11:11" x14ac:dyDescent="0.2">
      <c r="K331" s="8"/>
    </row>
    <row r="332" spans="11:11" x14ac:dyDescent="0.2">
      <c r="K332" s="8"/>
    </row>
    <row r="333" spans="11:11" x14ac:dyDescent="0.2">
      <c r="K333" s="8"/>
    </row>
    <row r="334" spans="11:11" x14ac:dyDescent="0.2">
      <c r="K334" s="8"/>
    </row>
    <row r="335" spans="11:11" x14ac:dyDescent="0.2">
      <c r="K335" s="8"/>
    </row>
    <row r="336" spans="11:11" x14ac:dyDescent="0.2">
      <c r="K336" s="8"/>
    </row>
    <row r="337" spans="11:11" x14ac:dyDescent="0.2">
      <c r="K337" s="8"/>
    </row>
    <row r="338" spans="11:11" x14ac:dyDescent="0.2">
      <c r="K338" s="8"/>
    </row>
    <row r="339" spans="11:11" x14ac:dyDescent="0.2">
      <c r="K339" s="8"/>
    </row>
    <row r="340" spans="11:11" x14ac:dyDescent="0.2">
      <c r="K340" s="8"/>
    </row>
    <row r="341" spans="11:11" x14ac:dyDescent="0.2">
      <c r="K341" s="8"/>
    </row>
    <row r="342" spans="11:11" x14ac:dyDescent="0.2">
      <c r="K342" s="8"/>
    </row>
    <row r="343" spans="11:11" x14ac:dyDescent="0.2">
      <c r="K343" s="8"/>
    </row>
    <row r="344" spans="11:11" x14ac:dyDescent="0.2">
      <c r="K344" s="8"/>
    </row>
    <row r="345" spans="11:11" x14ac:dyDescent="0.2">
      <c r="K345" s="8"/>
    </row>
    <row r="346" spans="11:11" x14ac:dyDescent="0.2">
      <c r="K346" s="8"/>
    </row>
    <row r="347" spans="11:11" x14ac:dyDescent="0.2">
      <c r="K347" s="8"/>
    </row>
    <row r="348" spans="11:11" x14ac:dyDescent="0.2">
      <c r="K348" s="8"/>
    </row>
    <row r="349" spans="11:11" x14ac:dyDescent="0.2">
      <c r="K349" s="8"/>
    </row>
    <row r="350" spans="11:11" x14ac:dyDescent="0.2">
      <c r="K350" s="8"/>
    </row>
    <row r="351" spans="11:11" x14ac:dyDescent="0.2">
      <c r="K351" s="8"/>
    </row>
    <row r="352" spans="11:11" x14ac:dyDescent="0.2">
      <c r="K352" s="8"/>
    </row>
    <row r="353" spans="11:11" x14ac:dyDescent="0.2">
      <c r="K353" s="8"/>
    </row>
    <row r="354" spans="11:11" x14ac:dyDescent="0.2">
      <c r="K354" s="8"/>
    </row>
    <row r="355" spans="11:11" x14ac:dyDescent="0.2">
      <c r="K355" s="8"/>
    </row>
    <row r="356" spans="11:11" x14ac:dyDescent="0.2">
      <c r="K356" s="8"/>
    </row>
    <row r="357" spans="11:11" x14ac:dyDescent="0.2">
      <c r="K357" s="8"/>
    </row>
    <row r="358" spans="11:11" x14ac:dyDescent="0.2">
      <c r="K358" s="8"/>
    </row>
    <row r="359" spans="11:11" x14ac:dyDescent="0.2">
      <c r="K359" s="8"/>
    </row>
    <row r="360" spans="11:11" x14ac:dyDescent="0.2">
      <c r="K360" s="8"/>
    </row>
    <row r="361" spans="11:11" x14ac:dyDescent="0.2">
      <c r="K361" s="8"/>
    </row>
    <row r="362" spans="11:11" x14ac:dyDescent="0.2">
      <c r="K362" s="8"/>
    </row>
    <row r="363" spans="11:11" x14ac:dyDescent="0.2">
      <c r="K363" s="8"/>
    </row>
    <row r="364" spans="11:11" x14ac:dyDescent="0.2">
      <c r="K364" s="8"/>
    </row>
    <row r="365" spans="11:11" x14ac:dyDescent="0.2">
      <c r="K365" s="8"/>
    </row>
    <row r="366" spans="11:11" x14ac:dyDescent="0.2">
      <c r="K366" s="8"/>
    </row>
    <row r="367" spans="11:11" x14ac:dyDescent="0.2">
      <c r="K367" s="8"/>
    </row>
    <row r="368" spans="11:11" x14ac:dyDescent="0.2">
      <c r="K368" s="8"/>
    </row>
    <row r="369" spans="11:11" x14ac:dyDescent="0.2">
      <c r="K369" s="8"/>
    </row>
    <row r="370" spans="11:11" x14ac:dyDescent="0.2">
      <c r="K370" s="8"/>
    </row>
    <row r="371" spans="11:11" x14ac:dyDescent="0.2">
      <c r="K371" s="8"/>
    </row>
    <row r="372" spans="11:11" x14ac:dyDescent="0.2">
      <c r="K372" s="8"/>
    </row>
    <row r="373" spans="11:11" x14ac:dyDescent="0.2">
      <c r="K373" s="8"/>
    </row>
    <row r="374" spans="11:11" x14ac:dyDescent="0.2">
      <c r="K374" s="8"/>
    </row>
    <row r="375" spans="11:11" x14ac:dyDescent="0.2">
      <c r="K375" s="8"/>
    </row>
    <row r="376" spans="11:11" x14ac:dyDescent="0.2">
      <c r="K376" s="8"/>
    </row>
    <row r="377" spans="11:11" x14ac:dyDescent="0.2">
      <c r="K377" s="8"/>
    </row>
    <row r="378" spans="11:11" x14ac:dyDescent="0.2">
      <c r="K378" s="8"/>
    </row>
    <row r="379" spans="11:11" x14ac:dyDescent="0.2">
      <c r="K379" s="8"/>
    </row>
    <row r="380" spans="11:11" x14ac:dyDescent="0.2">
      <c r="K380" s="8"/>
    </row>
    <row r="381" spans="11:11" x14ac:dyDescent="0.2">
      <c r="K381" s="8"/>
    </row>
    <row r="382" spans="11:11" x14ac:dyDescent="0.2">
      <c r="K382" s="8"/>
    </row>
    <row r="383" spans="11:11" x14ac:dyDescent="0.2">
      <c r="K383" s="8"/>
    </row>
    <row r="384" spans="11:11" x14ac:dyDescent="0.2">
      <c r="K384" s="8"/>
    </row>
    <row r="385" spans="11:11" x14ac:dyDescent="0.2">
      <c r="K385" s="8"/>
    </row>
    <row r="386" spans="11:11" x14ac:dyDescent="0.2">
      <c r="K386" s="8"/>
    </row>
    <row r="387" spans="11:11" x14ac:dyDescent="0.2">
      <c r="K387" s="8"/>
    </row>
    <row r="388" spans="11:11" x14ac:dyDescent="0.2">
      <c r="K388" s="8"/>
    </row>
    <row r="389" spans="11:11" x14ac:dyDescent="0.2">
      <c r="K389" s="8"/>
    </row>
    <row r="390" spans="11:11" x14ac:dyDescent="0.2">
      <c r="K390" s="8"/>
    </row>
    <row r="391" spans="11:11" x14ac:dyDescent="0.2">
      <c r="K391" s="8"/>
    </row>
    <row r="392" spans="11:11" x14ac:dyDescent="0.2">
      <c r="K392" s="8"/>
    </row>
    <row r="393" spans="11:11" x14ac:dyDescent="0.2">
      <c r="K393" s="8"/>
    </row>
    <row r="394" spans="11:11" x14ac:dyDescent="0.2">
      <c r="K394" s="8"/>
    </row>
    <row r="395" spans="11:11" x14ac:dyDescent="0.2">
      <c r="K395" s="8"/>
    </row>
    <row r="396" spans="11:11" x14ac:dyDescent="0.2">
      <c r="K396" s="8"/>
    </row>
    <row r="397" spans="11:11" x14ac:dyDescent="0.2">
      <c r="K397" s="8"/>
    </row>
    <row r="398" spans="11:11" x14ac:dyDescent="0.2">
      <c r="K398" s="8"/>
    </row>
    <row r="399" spans="11:11" x14ac:dyDescent="0.2">
      <c r="K399" s="8"/>
    </row>
    <row r="400" spans="11:11" x14ac:dyDescent="0.2">
      <c r="K400" s="8"/>
    </row>
    <row r="401" spans="11:11" x14ac:dyDescent="0.2">
      <c r="K401" s="8"/>
    </row>
    <row r="402" spans="11:11" x14ac:dyDescent="0.2">
      <c r="K402" s="8"/>
    </row>
    <row r="403" spans="11:11" x14ac:dyDescent="0.2">
      <c r="K403" s="8"/>
    </row>
    <row r="404" spans="11:11" x14ac:dyDescent="0.2">
      <c r="K404" s="8"/>
    </row>
    <row r="405" spans="11:11" x14ac:dyDescent="0.2">
      <c r="K405" s="8"/>
    </row>
    <row r="406" spans="11:11" x14ac:dyDescent="0.2">
      <c r="K406" s="8"/>
    </row>
    <row r="407" spans="11:11" x14ac:dyDescent="0.2">
      <c r="K407" s="8"/>
    </row>
    <row r="408" spans="11:11" x14ac:dyDescent="0.2">
      <c r="K408" s="8"/>
    </row>
    <row r="409" spans="11:11" x14ac:dyDescent="0.2">
      <c r="K409" s="8"/>
    </row>
    <row r="410" spans="11:11" x14ac:dyDescent="0.2">
      <c r="K410" s="8"/>
    </row>
    <row r="411" spans="11:11" x14ac:dyDescent="0.2">
      <c r="K411" s="8"/>
    </row>
    <row r="412" spans="11:11" x14ac:dyDescent="0.2">
      <c r="K412" s="8"/>
    </row>
    <row r="413" spans="11:11" x14ac:dyDescent="0.2">
      <c r="K413" s="8"/>
    </row>
    <row r="414" spans="11:11" x14ac:dyDescent="0.2">
      <c r="K414" s="8"/>
    </row>
    <row r="415" spans="11:11" x14ac:dyDescent="0.2">
      <c r="K415" s="8"/>
    </row>
    <row r="416" spans="11:11" x14ac:dyDescent="0.2">
      <c r="K416" s="8"/>
    </row>
    <row r="417" spans="11:11" x14ac:dyDescent="0.2">
      <c r="K417" s="8"/>
    </row>
    <row r="418" spans="11:11" x14ac:dyDescent="0.2">
      <c r="K418" s="8"/>
    </row>
    <row r="419" spans="11:11" x14ac:dyDescent="0.2">
      <c r="K419" s="8"/>
    </row>
    <row r="420" spans="11:11" x14ac:dyDescent="0.2">
      <c r="K420" s="8"/>
    </row>
    <row r="421" spans="11:11" x14ac:dyDescent="0.2">
      <c r="K421" s="8"/>
    </row>
    <row r="422" spans="11:11" x14ac:dyDescent="0.2">
      <c r="K422" s="8"/>
    </row>
    <row r="423" spans="11:11" x14ac:dyDescent="0.2">
      <c r="K423" s="8"/>
    </row>
    <row r="424" spans="11:11" x14ac:dyDescent="0.2">
      <c r="K424" s="8"/>
    </row>
    <row r="425" spans="11:11" x14ac:dyDescent="0.2">
      <c r="K425" s="8"/>
    </row>
    <row r="426" spans="11:11" x14ac:dyDescent="0.2">
      <c r="K426" s="8"/>
    </row>
    <row r="427" spans="11:11" x14ac:dyDescent="0.2">
      <c r="K427" s="8"/>
    </row>
    <row r="428" spans="11:11" x14ac:dyDescent="0.2">
      <c r="K428" s="8"/>
    </row>
    <row r="429" spans="11:11" x14ac:dyDescent="0.2">
      <c r="K429" s="8"/>
    </row>
    <row r="430" spans="11:11" x14ac:dyDescent="0.2">
      <c r="K430" s="8"/>
    </row>
    <row r="431" spans="11:11" x14ac:dyDescent="0.2">
      <c r="K431" s="8"/>
    </row>
    <row r="432" spans="11:11" x14ac:dyDescent="0.2">
      <c r="K432" s="8"/>
    </row>
    <row r="433" spans="11:11" x14ac:dyDescent="0.2">
      <c r="K433" s="8"/>
    </row>
    <row r="434" spans="11:11" x14ac:dyDescent="0.2">
      <c r="K434" s="8"/>
    </row>
    <row r="435" spans="11:11" x14ac:dyDescent="0.2">
      <c r="K435" s="8"/>
    </row>
    <row r="436" spans="11:11" x14ac:dyDescent="0.2">
      <c r="K436" s="8"/>
    </row>
    <row r="437" spans="11:11" x14ac:dyDescent="0.2">
      <c r="K437" s="8"/>
    </row>
    <row r="438" spans="11:11" x14ac:dyDescent="0.2">
      <c r="K438" s="8"/>
    </row>
    <row r="439" spans="11:11" x14ac:dyDescent="0.2">
      <c r="K439" s="8"/>
    </row>
    <row r="440" spans="11:11" x14ac:dyDescent="0.2">
      <c r="K440" s="8"/>
    </row>
    <row r="441" spans="11:11" x14ac:dyDescent="0.2">
      <c r="K441" s="8"/>
    </row>
    <row r="442" spans="11:11" x14ac:dyDescent="0.2">
      <c r="K442" s="8"/>
    </row>
    <row r="443" spans="11:11" x14ac:dyDescent="0.2">
      <c r="K443" s="8"/>
    </row>
    <row r="444" spans="11:11" x14ac:dyDescent="0.2">
      <c r="K444" s="8"/>
    </row>
    <row r="445" spans="11:11" x14ac:dyDescent="0.2">
      <c r="K445" s="8"/>
    </row>
    <row r="446" spans="11:11" x14ac:dyDescent="0.2">
      <c r="K446" s="8"/>
    </row>
    <row r="447" spans="11:11" x14ac:dyDescent="0.2">
      <c r="K447" s="8"/>
    </row>
    <row r="448" spans="11:11" x14ac:dyDescent="0.2">
      <c r="K448" s="8"/>
    </row>
    <row r="449" spans="11:11" x14ac:dyDescent="0.2">
      <c r="K449" s="8"/>
    </row>
    <row r="450" spans="11:11" x14ac:dyDescent="0.2">
      <c r="K450" s="8"/>
    </row>
    <row r="451" spans="11:11" x14ac:dyDescent="0.2">
      <c r="K451" s="8"/>
    </row>
    <row r="452" spans="11:11" x14ac:dyDescent="0.2">
      <c r="K452" s="8"/>
    </row>
    <row r="453" spans="11:11" x14ac:dyDescent="0.2">
      <c r="K453" s="8"/>
    </row>
    <row r="454" spans="11:11" x14ac:dyDescent="0.2">
      <c r="K454" s="8"/>
    </row>
    <row r="455" spans="11:11" x14ac:dyDescent="0.2">
      <c r="K455" s="8"/>
    </row>
    <row r="456" spans="11:11" x14ac:dyDescent="0.2">
      <c r="K456" s="8"/>
    </row>
    <row r="457" spans="11:11" x14ac:dyDescent="0.2">
      <c r="K457" s="8"/>
    </row>
    <row r="458" spans="11:11" x14ac:dyDescent="0.2">
      <c r="K458" s="8"/>
    </row>
    <row r="459" spans="11:11" x14ac:dyDescent="0.2">
      <c r="K459" s="8"/>
    </row>
    <row r="460" spans="11:11" x14ac:dyDescent="0.2">
      <c r="K460" s="8"/>
    </row>
    <row r="461" spans="11:11" x14ac:dyDescent="0.2">
      <c r="K461" s="8"/>
    </row>
    <row r="462" spans="11:11" x14ac:dyDescent="0.2">
      <c r="K462" s="8"/>
    </row>
    <row r="463" spans="11:11" x14ac:dyDescent="0.2">
      <c r="K463" s="8"/>
    </row>
    <row r="464" spans="11:11" x14ac:dyDescent="0.2">
      <c r="K464" s="8"/>
    </row>
    <row r="465" spans="11:11" x14ac:dyDescent="0.2">
      <c r="K465" s="8"/>
    </row>
    <row r="466" spans="11:11" x14ac:dyDescent="0.2">
      <c r="K466" s="8"/>
    </row>
    <row r="467" spans="11:11" x14ac:dyDescent="0.2">
      <c r="K467" s="8"/>
    </row>
    <row r="468" spans="11:11" x14ac:dyDescent="0.2">
      <c r="K468" s="8"/>
    </row>
    <row r="469" spans="11:11" x14ac:dyDescent="0.2">
      <c r="K469" s="8"/>
    </row>
    <row r="470" spans="11:11" x14ac:dyDescent="0.2">
      <c r="K470" s="8"/>
    </row>
    <row r="471" spans="11:11" x14ac:dyDescent="0.2">
      <c r="K471" s="8"/>
    </row>
    <row r="472" spans="11:11" x14ac:dyDescent="0.2">
      <c r="K472" s="8"/>
    </row>
    <row r="473" spans="11:11" x14ac:dyDescent="0.2">
      <c r="K473" s="8"/>
    </row>
    <row r="474" spans="11:11" x14ac:dyDescent="0.2">
      <c r="K474" s="8"/>
    </row>
    <row r="475" spans="11:11" x14ac:dyDescent="0.2">
      <c r="K475" s="8"/>
    </row>
    <row r="476" spans="11:11" x14ac:dyDescent="0.2">
      <c r="K476" s="8"/>
    </row>
    <row r="477" spans="11:11" x14ac:dyDescent="0.2">
      <c r="K477" s="8"/>
    </row>
    <row r="478" spans="11:11" x14ac:dyDescent="0.2">
      <c r="K478" s="8"/>
    </row>
    <row r="479" spans="11:11" x14ac:dyDescent="0.2">
      <c r="K479" s="8"/>
    </row>
    <row r="480" spans="11:11" x14ac:dyDescent="0.2">
      <c r="K480" s="8"/>
    </row>
    <row r="481" spans="11:11" x14ac:dyDescent="0.2">
      <c r="K481" s="8"/>
    </row>
    <row r="482" spans="11:11" x14ac:dyDescent="0.2">
      <c r="K482" s="8"/>
    </row>
    <row r="483" spans="11:11" x14ac:dyDescent="0.2">
      <c r="K483" s="8"/>
    </row>
    <row r="484" spans="11:11" x14ac:dyDescent="0.2">
      <c r="K484" s="8"/>
    </row>
    <row r="485" spans="11:11" x14ac:dyDescent="0.2">
      <c r="K485" s="8"/>
    </row>
    <row r="486" spans="11:11" x14ac:dyDescent="0.2">
      <c r="K486" s="8"/>
    </row>
    <row r="487" spans="11:11" x14ac:dyDescent="0.2">
      <c r="K487" s="8"/>
    </row>
    <row r="488" spans="11:11" x14ac:dyDescent="0.2">
      <c r="K488" s="8"/>
    </row>
    <row r="489" spans="11:11" x14ac:dyDescent="0.2">
      <c r="K489" s="8"/>
    </row>
    <row r="490" spans="11:11" x14ac:dyDescent="0.2">
      <c r="K490" s="8"/>
    </row>
    <row r="491" spans="11:11" x14ac:dyDescent="0.2">
      <c r="K491" s="8"/>
    </row>
    <row r="492" spans="11:11" x14ac:dyDescent="0.2">
      <c r="K492" s="8"/>
    </row>
    <row r="493" spans="11:11" x14ac:dyDescent="0.2">
      <c r="K493" s="8"/>
    </row>
    <row r="494" spans="11:11" x14ac:dyDescent="0.2">
      <c r="K494" s="8"/>
    </row>
    <row r="495" spans="11:11" x14ac:dyDescent="0.2">
      <c r="K495" s="8"/>
    </row>
    <row r="496" spans="11:11" x14ac:dyDescent="0.2">
      <c r="K496" s="8"/>
    </row>
    <row r="497" spans="11:11" x14ac:dyDescent="0.2">
      <c r="K497" s="8"/>
    </row>
    <row r="498" spans="11:11" x14ac:dyDescent="0.2">
      <c r="K498" s="8"/>
    </row>
    <row r="499" spans="11:11" x14ac:dyDescent="0.2">
      <c r="K499" s="8"/>
    </row>
    <row r="500" spans="11:11" x14ac:dyDescent="0.2">
      <c r="K500" s="8"/>
    </row>
    <row r="501" spans="11:11" x14ac:dyDescent="0.2">
      <c r="K501" s="8"/>
    </row>
    <row r="502" spans="11:11" x14ac:dyDescent="0.2">
      <c r="K502" s="8"/>
    </row>
    <row r="503" spans="11:11" x14ac:dyDescent="0.2">
      <c r="K503" s="8"/>
    </row>
    <row r="504" spans="11:11" x14ac:dyDescent="0.2">
      <c r="K504" s="8"/>
    </row>
    <row r="505" spans="11:11" x14ac:dyDescent="0.2">
      <c r="K505" s="8"/>
    </row>
    <row r="506" spans="11:11" x14ac:dyDescent="0.2">
      <c r="K506" s="8"/>
    </row>
    <row r="507" spans="11:11" x14ac:dyDescent="0.2">
      <c r="K507" s="8"/>
    </row>
    <row r="508" spans="11:11" x14ac:dyDescent="0.2">
      <c r="K508" s="8"/>
    </row>
    <row r="509" spans="11:11" x14ac:dyDescent="0.2">
      <c r="K509" s="8"/>
    </row>
    <row r="510" spans="11:11" x14ac:dyDescent="0.2">
      <c r="K510" s="8"/>
    </row>
    <row r="511" spans="11:11" x14ac:dyDescent="0.2">
      <c r="K511" s="8"/>
    </row>
    <row r="512" spans="11:11" x14ac:dyDescent="0.2">
      <c r="K512" s="8"/>
    </row>
    <row r="513" spans="11:11" x14ac:dyDescent="0.2">
      <c r="K513" s="8"/>
    </row>
    <row r="514" spans="11:11" x14ac:dyDescent="0.2">
      <c r="K514" s="8"/>
    </row>
    <row r="515" spans="11:11" x14ac:dyDescent="0.2">
      <c r="K515" s="8"/>
    </row>
    <row r="516" spans="11:11" x14ac:dyDescent="0.2">
      <c r="K516" s="8"/>
    </row>
    <row r="517" spans="11:11" x14ac:dyDescent="0.2">
      <c r="K517" s="8"/>
    </row>
    <row r="518" spans="11:11" x14ac:dyDescent="0.2">
      <c r="K518" s="8"/>
    </row>
    <row r="519" spans="11:11" x14ac:dyDescent="0.2">
      <c r="K519" s="8"/>
    </row>
    <row r="520" spans="11:11" x14ac:dyDescent="0.2">
      <c r="K520" s="8"/>
    </row>
    <row r="521" spans="11:11" x14ac:dyDescent="0.2">
      <c r="K521" s="8"/>
    </row>
    <row r="522" spans="11:11" x14ac:dyDescent="0.2">
      <c r="K522" s="8"/>
    </row>
    <row r="523" spans="11:11" x14ac:dyDescent="0.2">
      <c r="K523" s="8"/>
    </row>
    <row r="524" spans="11:11" x14ac:dyDescent="0.2">
      <c r="K524" s="8"/>
    </row>
    <row r="525" spans="11:11" x14ac:dyDescent="0.2">
      <c r="K525" s="8"/>
    </row>
    <row r="526" spans="11:11" x14ac:dyDescent="0.2">
      <c r="K526" s="8"/>
    </row>
    <row r="527" spans="11:11" x14ac:dyDescent="0.2">
      <c r="K527" s="8"/>
    </row>
    <row r="528" spans="11:11" x14ac:dyDescent="0.2">
      <c r="K528" s="8"/>
    </row>
    <row r="529" spans="11:11" x14ac:dyDescent="0.2">
      <c r="K529" s="8"/>
    </row>
    <row r="530" spans="11:11" x14ac:dyDescent="0.2">
      <c r="K530" s="8"/>
    </row>
    <row r="531" spans="11:11" x14ac:dyDescent="0.2">
      <c r="K531" s="8"/>
    </row>
    <row r="532" spans="11:11" x14ac:dyDescent="0.2">
      <c r="K532" s="8"/>
    </row>
    <row r="533" spans="11:11" x14ac:dyDescent="0.2">
      <c r="K533" s="8"/>
    </row>
    <row r="534" spans="11:11" x14ac:dyDescent="0.2">
      <c r="K534" s="8"/>
    </row>
    <row r="535" spans="11:11" x14ac:dyDescent="0.2">
      <c r="K535" s="8"/>
    </row>
    <row r="536" spans="11:11" x14ac:dyDescent="0.2">
      <c r="K536" s="8"/>
    </row>
    <row r="537" spans="11:11" x14ac:dyDescent="0.2">
      <c r="K537" s="8"/>
    </row>
    <row r="538" spans="11:11" x14ac:dyDescent="0.2">
      <c r="K538" s="8"/>
    </row>
    <row r="539" spans="11:11" x14ac:dyDescent="0.2">
      <c r="K539" s="8"/>
    </row>
    <row r="540" spans="11:11" x14ac:dyDescent="0.2">
      <c r="K540" s="8"/>
    </row>
    <row r="541" spans="11:11" x14ac:dyDescent="0.2">
      <c r="K541" s="8"/>
    </row>
    <row r="542" spans="11:11" x14ac:dyDescent="0.2">
      <c r="K542" s="8"/>
    </row>
    <row r="543" spans="11:11" x14ac:dyDescent="0.2">
      <c r="K543" s="8"/>
    </row>
    <row r="544" spans="11:11" x14ac:dyDescent="0.2">
      <c r="K544" s="8"/>
    </row>
    <row r="545" spans="11:11" x14ac:dyDescent="0.2">
      <c r="K545" s="8"/>
    </row>
    <row r="546" spans="11:11" x14ac:dyDescent="0.2">
      <c r="K546" s="8"/>
    </row>
    <row r="547" spans="11:11" x14ac:dyDescent="0.2">
      <c r="K547" s="8"/>
    </row>
    <row r="548" spans="11:11" x14ac:dyDescent="0.2">
      <c r="K548" s="8"/>
    </row>
    <row r="549" spans="11:11" x14ac:dyDescent="0.2">
      <c r="K549" s="8"/>
    </row>
    <row r="550" spans="11:11" x14ac:dyDescent="0.2">
      <c r="K550" s="8"/>
    </row>
    <row r="551" spans="11:11" x14ac:dyDescent="0.2">
      <c r="K551" s="8"/>
    </row>
    <row r="552" spans="11:11" x14ac:dyDescent="0.2">
      <c r="K552" s="8"/>
    </row>
    <row r="553" spans="11:11" x14ac:dyDescent="0.2">
      <c r="K553" s="8"/>
    </row>
    <row r="554" spans="11:11" x14ac:dyDescent="0.2">
      <c r="K554" s="8"/>
    </row>
    <row r="555" spans="11:11" x14ac:dyDescent="0.2">
      <c r="K555" s="8"/>
    </row>
    <row r="556" spans="11:11" x14ac:dyDescent="0.2">
      <c r="K556" s="8"/>
    </row>
    <row r="557" spans="11:11" x14ac:dyDescent="0.2">
      <c r="K557" s="8"/>
    </row>
    <row r="558" spans="11:11" x14ac:dyDescent="0.2">
      <c r="K558" s="8"/>
    </row>
    <row r="559" spans="11:11" x14ac:dyDescent="0.2">
      <c r="K559" s="8"/>
    </row>
    <row r="560" spans="11:11" x14ac:dyDescent="0.2">
      <c r="K560" s="8"/>
    </row>
    <row r="561" spans="11:11" x14ac:dyDescent="0.2">
      <c r="K561" s="8"/>
    </row>
    <row r="562" spans="11:11" x14ac:dyDescent="0.2">
      <c r="K562" s="8"/>
    </row>
    <row r="563" spans="11:11" x14ac:dyDescent="0.2">
      <c r="K563" s="8"/>
    </row>
    <row r="564" spans="11:11" x14ac:dyDescent="0.2">
      <c r="K564" s="8"/>
    </row>
    <row r="565" spans="11:11" x14ac:dyDescent="0.2">
      <c r="K565" s="8"/>
    </row>
    <row r="566" spans="11:11" x14ac:dyDescent="0.2">
      <c r="K566" s="8"/>
    </row>
    <row r="567" spans="11:11" x14ac:dyDescent="0.2">
      <c r="K567" s="8"/>
    </row>
    <row r="568" spans="11:11" x14ac:dyDescent="0.2">
      <c r="K568" s="8"/>
    </row>
    <row r="569" spans="11:11" x14ac:dyDescent="0.2">
      <c r="K569" s="8"/>
    </row>
    <row r="570" spans="11:11" x14ac:dyDescent="0.2">
      <c r="K570" s="8"/>
    </row>
    <row r="571" spans="11:11" x14ac:dyDescent="0.2">
      <c r="K571" s="8"/>
    </row>
    <row r="572" spans="11:11" x14ac:dyDescent="0.2">
      <c r="K572" s="8"/>
    </row>
    <row r="573" spans="11:11" x14ac:dyDescent="0.2">
      <c r="K573" s="8"/>
    </row>
    <row r="574" spans="11:11" x14ac:dyDescent="0.2">
      <c r="K574" s="8"/>
    </row>
    <row r="575" spans="11:11" x14ac:dyDescent="0.2">
      <c r="K575" s="8"/>
    </row>
    <row r="576" spans="11:11" x14ac:dyDescent="0.2">
      <c r="K576" s="8"/>
    </row>
    <row r="577" spans="11:11" x14ac:dyDescent="0.2">
      <c r="K577" s="8"/>
    </row>
    <row r="578" spans="11:11" x14ac:dyDescent="0.2">
      <c r="K578" s="8"/>
    </row>
    <row r="579" spans="11:11" x14ac:dyDescent="0.2">
      <c r="K579" s="8"/>
    </row>
    <row r="580" spans="11:11" x14ac:dyDescent="0.2">
      <c r="K580" s="8"/>
    </row>
    <row r="581" spans="11:11" x14ac:dyDescent="0.2">
      <c r="K581" s="8"/>
    </row>
    <row r="582" spans="11:11" x14ac:dyDescent="0.2">
      <c r="K582" s="8"/>
    </row>
    <row r="583" spans="11:11" x14ac:dyDescent="0.2">
      <c r="K583" s="8"/>
    </row>
    <row r="584" spans="11:11" x14ac:dyDescent="0.2">
      <c r="K584" s="8"/>
    </row>
    <row r="585" spans="11:11" x14ac:dyDescent="0.2">
      <c r="K585" s="8"/>
    </row>
    <row r="586" spans="11:11" x14ac:dyDescent="0.2">
      <c r="K586" s="8"/>
    </row>
    <row r="587" spans="11:11" x14ac:dyDescent="0.2">
      <c r="K587" s="8"/>
    </row>
    <row r="588" spans="11:11" x14ac:dyDescent="0.2">
      <c r="K588" s="8"/>
    </row>
    <row r="589" spans="11:11" x14ac:dyDescent="0.2">
      <c r="K589" s="8"/>
    </row>
    <row r="590" spans="11:11" x14ac:dyDescent="0.2">
      <c r="K590" s="8"/>
    </row>
    <row r="591" spans="11:11" x14ac:dyDescent="0.2">
      <c r="K591" s="8"/>
    </row>
    <row r="592" spans="11:11" x14ac:dyDescent="0.2">
      <c r="K592" s="8"/>
    </row>
    <row r="593" spans="11:11" x14ac:dyDescent="0.2">
      <c r="K593" s="8"/>
    </row>
    <row r="594" spans="11:11" x14ac:dyDescent="0.2">
      <c r="K594" s="8"/>
    </row>
    <row r="595" spans="11:11" x14ac:dyDescent="0.2">
      <c r="K595" s="8"/>
    </row>
    <row r="596" spans="11:11" x14ac:dyDescent="0.2">
      <c r="K596" s="8"/>
    </row>
    <row r="597" spans="11:11" x14ac:dyDescent="0.2">
      <c r="K597" s="8"/>
    </row>
    <row r="598" spans="11:11" x14ac:dyDescent="0.2">
      <c r="K598" s="8"/>
    </row>
    <row r="599" spans="11:11" x14ac:dyDescent="0.2">
      <c r="K599" s="8"/>
    </row>
    <row r="600" spans="11:11" x14ac:dyDescent="0.2">
      <c r="K600" s="8"/>
    </row>
    <row r="601" spans="11:11" x14ac:dyDescent="0.2">
      <c r="K601" s="8"/>
    </row>
    <row r="602" spans="11:11" x14ac:dyDescent="0.2">
      <c r="K602" s="8"/>
    </row>
    <row r="603" spans="11:11" x14ac:dyDescent="0.2">
      <c r="K603" s="8"/>
    </row>
    <row r="604" spans="11:11" x14ac:dyDescent="0.2">
      <c r="K604" s="8"/>
    </row>
    <row r="605" spans="11:11" x14ac:dyDescent="0.2">
      <c r="K605" s="8"/>
    </row>
    <row r="606" spans="11:11" x14ac:dyDescent="0.2">
      <c r="K606" s="8"/>
    </row>
    <row r="607" spans="11:11" x14ac:dyDescent="0.2">
      <c r="K607" s="8"/>
    </row>
    <row r="608" spans="11:11" x14ac:dyDescent="0.2">
      <c r="K608" s="8"/>
    </row>
    <row r="609" spans="11:11" x14ac:dyDescent="0.2">
      <c r="K609" s="8"/>
    </row>
    <row r="610" spans="11:11" x14ac:dyDescent="0.2">
      <c r="K610" s="8"/>
    </row>
    <row r="611" spans="11:11" x14ac:dyDescent="0.2">
      <c r="K611" s="8"/>
    </row>
    <row r="612" spans="11:11" x14ac:dyDescent="0.2">
      <c r="K612" s="8"/>
    </row>
    <row r="613" spans="11:11" x14ac:dyDescent="0.2">
      <c r="K613" s="8"/>
    </row>
    <row r="614" spans="11:11" x14ac:dyDescent="0.2">
      <c r="K614" s="8"/>
    </row>
    <row r="615" spans="11:11" x14ac:dyDescent="0.2">
      <c r="K615" s="8"/>
    </row>
    <row r="616" spans="11:11" x14ac:dyDescent="0.2">
      <c r="K616" s="8"/>
    </row>
    <row r="617" spans="11:11" x14ac:dyDescent="0.2">
      <c r="K617" s="8"/>
    </row>
  </sheetData>
  <sheetProtection password="DA23" sheet="1" objects="1" scenarios="1" selectLockedCells="1"/>
  <mergeCells count="5">
    <mergeCell ref="A1:C1"/>
    <mergeCell ref="F2:H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H35:J35">
      <formula1>0</formula1>
      <formula2>24</formula2>
    </dataValidation>
    <dataValidation allowBlank="1" showInputMessage="1" showErrorMessage="1" promptTitle="Saisir" prompt="le nombre de leçons!_x000a_Ecrire les fractions de leçons sous forme décimale (par ex. une demi-leçon = 0.5)." sqref="E4:E34"/>
    <dataValidation type="decimal" allowBlank="1" showInputMessage="1" showErrorMessage="1" errorTitle="ACHTUNG" error="Dezimalen nicht mit Komma, sondern Punkt!" promptTitle="Saisir" prompt="le nombre d’heures. Ecrire les fractions d’heures sous forme décimale (par ex. 30 mn = 0.5, 45 mn = 0.75)." sqref="G4:G33 H4:J34">
      <formula1>0</formula1>
      <formula2>24</formula2>
    </dataValidation>
  </dataValidations>
  <pageMargins left="0.35433070866141736" right="0.43307086614173229" top="0.23622047244094491" bottom="0.39370078740157483" header="0.19685039370078741" footer="0.35433070866141736"/>
  <pageSetup paperSize="9" scale="67" fitToHeight="3" orientation="portrait" horizontalDpi="360" verticalDpi="300" r:id="rId1"/>
  <headerFooter alignWithMargins="0">
    <oddFooter>&amp;L&amp;8#527411v2A&amp;Rdécembre 2010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17"/>
  <sheetViews>
    <sheetView showGridLines="0" zoomScale="75" zoomScaleNormal="100" workbookViewId="0">
      <pane ySplit="3" topLeftCell="A4" activePane="bottomLeft" state="frozen"/>
      <selection activeCell="G2" sqref="G2:H2"/>
      <selection pane="bottomLeft"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11.7109375" style="16" customWidth="1"/>
    <col min="6" max="7" width="15" style="17" customWidth="1"/>
    <col min="8" max="10" width="14.5703125" style="17" customWidth="1"/>
    <col min="11" max="11" width="2.7109375" style="17" customWidth="1"/>
    <col min="12" max="12" width="2.85546875" style="8" customWidth="1"/>
    <col min="13" max="16384" width="16.28515625" style="8"/>
  </cols>
  <sheetData>
    <row r="1" spans="1:51" ht="24" thickBot="1" x14ac:dyDescent="0.4">
      <c r="A1" s="216">
        <f>juin!A1+30</f>
        <v>44378</v>
      </c>
      <c r="B1" s="216"/>
      <c r="C1" s="216"/>
      <c r="D1" s="4"/>
      <c r="E1" s="4"/>
      <c r="F1" s="5"/>
      <c r="G1" s="5"/>
      <c r="H1" s="5"/>
      <c r="I1" s="5"/>
      <c r="J1" s="5"/>
      <c r="K1" s="6"/>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11" customFormat="1" ht="51.75" customHeight="1" x14ac:dyDescent="0.2">
      <c r="A2" s="222" t="s">
        <v>50</v>
      </c>
      <c r="B2" s="53"/>
      <c r="C2" s="220" t="s">
        <v>51</v>
      </c>
      <c r="D2" s="220" t="s">
        <v>102</v>
      </c>
      <c r="E2" s="36" t="s">
        <v>38</v>
      </c>
      <c r="F2" s="217" t="s">
        <v>57</v>
      </c>
      <c r="G2" s="218"/>
      <c r="H2" s="219"/>
      <c r="I2" s="25" t="s">
        <v>32</v>
      </c>
      <c r="J2" s="9" t="s">
        <v>59</v>
      </c>
      <c r="K2" s="10"/>
      <c r="L2" s="10"/>
    </row>
    <row r="3" spans="1:51" s="11" customFormat="1" ht="39" thickBot="1" x14ac:dyDescent="0.25">
      <c r="A3" s="223"/>
      <c r="B3" s="54"/>
      <c r="C3" s="221"/>
      <c r="D3" s="221"/>
      <c r="E3" s="70" t="s">
        <v>53</v>
      </c>
      <c r="F3" s="100" t="s">
        <v>54</v>
      </c>
      <c r="G3" s="101" t="s">
        <v>55</v>
      </c>
      <c r="H3" s="102" t="s">
        <v>56</v>
      </c>
      <c r="I3" s="26" t="s">
        <v>60</v>
      </c>
      <c r="J3" s="12" t="s">
        <v>60</v>
      </c>
    </row>
    <row r="4" spans="1:51" s="13" customFormat="1" ht="14.25" x14ac:dyDescent="0.2">
      <c r="A4" s="52">
        <f>A1</f>
        <v>44378</v>
      </c>
      <c r="B4" s="99">
        <f t="shared" ref="B4:B34" si="0">A4</f>
        <v>44378</v>
      </c>
      <c r="C4" s="42"/>
      <c r="D4" s="43"/>
      <c r="E4" s="48"/>
      <c r="F4" s="20">
        <f t="shared" ref="F4:F34" si="1">E4*0.75</f>
        <v>0</v>
      </c>
      <c r="G4" s="1"/>
      <c r="H4" s="1"/>
      <c r="I4" s="2"/>
      <c r="J4" s="3"/>
    </row>
    <row r="5" spans="1:51" s="13" customFormat="1" ht="14.25" x14ac:dyDescent="0.2">
      <c r="A5" s="52">
        <f t="shared" ref="A5:A34" si="2">A4+1</f>
        <v>44379</v>
      </c>
      <c r="B5" s="99">
        <f t="shared" si="0"/>
        <v>44379</v>
      </c>
      <c r="C5" s="42"/>
      <c r="D5" s="43"/>
      <c r="E5" s="48"/>
      <c r="F5" s="20">
        <f t="shared" si="1"/>
        <v>0</v>
      </c>
      <c r="G5" s="1"/>
      <c r="H5" s="1"/>
      <c r="I5" s="2"/>
      <c r="J5" s="3"/>
    </row>
    <row r="6" spans="1:51" s="13" customFormat="1" ht="14.25" x14ac:dyDescent="0.2">
      <c r="A6" s="52">
        <f t="shared" si="2"/>
        <v>44380</v>
      </c>
      <c r="B6" s="99">
        <f t="shared" si="0"/>
        <v>44380</v>
      </c>
      <c r="C6" s="42"/>
      <c r="D6" s="43"/>
      <c r="E6" s="48"/>
      <c r="F6" s="20">
        <f t="shared" si="1"/>
        <v>0</v>
      </c>
      <c r="G6" s="1"/>
      <c r="H6" s="1"/>
      <c r="I6" s="2"/>
      <c r="J6" s="3"/>
    </row>
    <row r="7" spans="1:51" s="13" customFormat="1" ht="14.25" x14ac:dyDescent="0.2">
      <c r="A7" s="52">
        <f t="shared" si="2"/>
        <v>44381</v>
      </c>
      <c r="B7" s="99">
        <f t="shared" si="0"/>
        <v>44381</v>
      </c>
      <c r="C7" s="42"/>
      <c r="D7" s="43"/>
      <c r="E7" s="48"/>
      <c r="F7" s="20">
        <f t="shared" si="1"/>
        <v>0</v>
      </c>
      <c r="G7" s="1"/>
      <c r="H7" s="1"/>
      <c r="I7" s="2"/>
      <c r="J7" s="3"/>
    </row>
    <row r="8" spans="1:51" s="13" customFormat="1" ht="14.25" x14ac:dyDescent="0.2">
      <c r="A8" s="52">
        <f t="shared" si="2"/>
        <v>44382</v>
      </c>
      <c r="B8" s="99">
        <f t="shared" si="0"/>
        <v>44382</v>
      </c>
      <c r="C8" s="42"/>
      <c r="D8" s="43"/>
      <c r="E8" s="48"/>
      <c r="F8" s="20">
        <f t="shared" si="1"/>
        <v>0</v>
      </c>
      <c r="G8" s="1"/>
      <c r="H8" s="1"/>
      <c r="I8" s="2"/>
      <c r="J8" s="3"/>
    </row>
    <row r="9" spans="1:51" s="13" customFormat="1" ht="14.25" x14ac:dyDescent="0.2">
      <c r="A9" s="52">
        <f t="shared" si="2"/>
        <v>44383</v>
      </c>
      <c r="B9" s="99">
        <f t="shared" si="0"/>
        <v>44383</v>
      </c>
      <c r="C9" s="42"/>
      <c r="D9" s="43"/>
      <c r="E9" s="48"/>
      <c r="F9" s="20">
        <f t="shared" si="1"/>
        <v>0</v>
      </c>
      <c r="G9" s="1"/>
      <c r="H9" s="1"/>
      <c r="I9" s="2"/>
      <c r="J9" s="3"/>
    </row>
    <row r="10" spans="1:51" s="13" customFormat="1" ht="14.25" x14ac:dyDescent="0.2">
      <c r="A10" s="52">
        <f t="shared" si="2"/>
        <v>44384</v>
      </c>
      <c r="B10" s="99">
        <f t="shared" si="0"/>
        <v>44384</v>
      </c>
      <c r="C10" s="42"/>
      <c r="D10" s="43"/>
      <c r="E10" s="48"/>
      <c r="F10" s="20">
        <f t="shared" si="1"/>
        <v>0</v>
      </c>
      <c r="G10" s="1"/>
      <c r="H10" s="1"/>
      <c r="I10" s="2"/>
      <c r="J10" s="3"/>
    </row>
    <row r="11" spans="1:51" s="13" customFormat="1" ht="14.25" x14ac:dyDescent="0.2">
      <c r="A11" s="52">
        <f t="shared" si="2"/>
        <v>44385</v>
      </c>
      <c r="B11" s="99">
        <f t="shared" si="0"/>
        <v>44385</v>
      </c>
      <c r="C11" s="42"/>
      <c r="D11" s="43"/>
      <c r="E11" s="48"/>
      <c r="F11" s="20">
        <f t="shared" si="1"/>
        <v>0</v>
      </c>
      <c r="G11" s="1"/>
      <c r="H11" s="1"/>
      <c r="I11" s="2"/>
      <c r="J11" s="3"/>
    </row>
    <row r="12" spans="1:51" s="13" customFormat="1" ht="14.25" x14ac:dyDescent="0.2">
      <c r="A12" s="52">
        <f t="shared" si="2"/>
        <v>44386</v>
      </c>
      <c r="B12" s="99">
        <f t="shared" si="0"/>
        <v>44386</v>
      </c>
      <c r="C12" s="42"/>
      <c r="D12" s="43"/>
      <c r="E12" s="48"/>
      <c r="F12" s="20">
        <f t="shared" si="1"/>
        <v>0</v>
      </c>
      <c r="G12" s="1"/>
      <c r="H12" s="1"/>
      <c r="I12" s="2"/>
      <c r="J12" s="3"/>
    </row>
    <row r="13" spans="1:51" s="13" customFormat="1" ht="14.25" x14ac:dyDescent="0.2">
      <c r="A13" s="52">
        <f t="shared" si="2"/>
        <v>44387</v>
      </c>
      <c r="B13" s="99">
        <f t="shared" si="0"/>
        <v>44387</v>
      </c>
      <c r="C13" s="42"/>
      <c r="D13" s="43"/>
      <c r="E13" s="48"/>
      <c r="F13" s="20">
        <f t="shared" si="1"/>
        <v>0</v>
      </c>
      <c r="G13" s="1"/>
      <c r="H13" s="1"/>
      <c r="I13" s="2"/>
      <c r="J13" s="3"/>
    </row>
    <row r="14" spans="1:51" s="13" customFormat="1" ht="14.25" x14ac:dyDescent="0.2">
      <c r="A14" s="52">
        <f t="shared" si="2"/>
        <v>44388</v>
      </c>
      <c r="B14" s="99">
        <f t="shared" si="0"/>
        <v>44388</v>
      </c>
      <c r="C14" s="42"/>
      <c r="D14" s="43"/>
      <c r="E14" s="48"/>
      <c r="F14" s="20">
        <f t="shared" si="1"/>
        <v>0</v>
      </c>
      <c r="G14" s="1"/>
      <c r="H14" s="1"/>
      <c r="I14" s="2"/>
      <c r="J14" s="3"/>
    </row>
    <row r="15" spans="1:51" s="13" customFormat="1" ht="14.25" x14ac:dyDescent="0.2">
      <c r="A15" s="52">
        <f t="shared" si="2"/>
        <v>44389</v>
      </c>
      <c r="B15" s="99">
        <f t="shared" si="0"/>
        <v>44389</v>
      </c>
      <c r="C15" s="42"/>
      <c r="D15" s="43"/>
      <c r="E15" s="48"/>
      <c r="F15" s="20">
        <f t="shared" si="1"/>
        <v>0</v>
      </c>
      <c r="G15" s="1"/>
      <c r="H15" s="1"/>
      <c r="I15" s="2"/>
      <c r="J15" s="3"/>
    </row>
    <row r="16" spans="1:51" s="13" customFormat="1" ht="14.25" x14ac:dyDescent="0.2">
      <c r="A16" s="52">
        <f t="shared" si="2"/>
        <v>44390</v>
      </c>
      <c r="B16" s="99">
        <f t="shared" si="0"/>
        <v>44390</v>
      </c>
      <c r="C16" s="42"/>
      <c r="D16" s="43"/>
      <c r="E16" s="48"/>
      <c r="F16" s="20">
        <f t="shared" si="1"/>
        <v>0</v>
      </c>
      <c r="G16" s="1"/>
      <c r="H16" s="1"/>
      <c r="I16" s="2"/>
      <c r="J16" s="3"/>
    </row>
    <row r="17" spans="1:10" s="13" customFormat="1" ht="14.25" x14ac:dyDescent="0.2">
      <c r="A17" s="52">
        <f t="shared" si="2"/>
        <v>44391</v>
      </c>
      <c r="B17" s="99">
        <f t="shared" si="0"/>
        <v>44391</v>
      </c>
      <c r="C17" s="42"/>
      <c r="D17" s="43"/>
      <c r="E17" s="48"/>
      <c r="F17" s="20">
        <f t="shared" si="1"/>
        <v>0</v>
      </c>
      <c r="G17" s="1"/>
      <c r="H17" s="1"/>
      <c r="I17" s="2"/>
      <c r="J17" s="3"/>
    </row>
    <row r="18" spans="1:10" s="13" customFormat="1" ht="14.25" x14ac:dyDescent="0.2">
      <c r="A18" s="52">
        <f t="shared" si="2"/>
        <v>44392</v>
      </c>
      <c r="B18" s="99">
        <f t="shared" si="0"/>
        <v>44392</v>
      </c>
      <c r="C18" s="42"/>
      <c r="D18" s="43"/>
      <c r="E18" s="48"/>
      <c r="F18" s="20">
        <f t="shared" si="1"/>
        <v>0</v>
      </c>
      <c r="G18" s="1"/>
      <c r="H18" s="1"/>
      <c r="I18" s="2"/>
      <c r="J18" s="3"/>
    </row>
    <row r="19" spans="1:10" s="13" customFormat="1" ht="14.25" x14ac:dyDescent="0.2">
      <c r="A19" s="52">
        <f t="shared" si="2"/>
        <v>44393</v>
      </c>
      <c r="B19" s="99">
        <f t="shared" si="0"/>
        <v>44393</v>
      </c>
      <c r="C19" s="42"/>
      <c r="D19" s="43"/>
      <c r="E19" s="48"/>
      <c r="F19" s="20">
        <f t="shared" si="1"/>
        <v>0</v>
      </c>
      <c r="G19" s="1"/>
      <c r="H19" s="1"/>
      <c r="I19" s="2"/>
      <c r="J19" s="3"/>
    </row>
    <row r="20" spans="1:10" s="13" customFormat="1" ht="14.25" x14ac:dyDescent="0.2">
      <c r="A20" s="52">
        <f t="shared" si="2"/>
        <v>44394</v>
      </c>
      <c r="B20" s="99">
        <f t="shared" si="0"/>
        <v>44394</v>
      </c>
      <c r="C20" s="42"/>
      <c r="D20" s="43"/>
      <c r="E20" s="48"/>
      <c r="F20" s="20">
        <f t="shared" si="1"/>
        <v>0</v>
      </c>
      <c r="G20" s="1"/>
      <c r="H20" s="1"/>
      <c r="I20" s="2"/>
      <c r="J20" s="3"/>
    </row>
    <row r="21" spans="1:10" s="13" customFormat="1" ht="14.25" x14ac:dyDescent="0.2">
      <c r="A21" s="52">
        <f t="shared" si="2"/>
        <v>44395</v>
      </c>
      <c r="B21" s="99">
        <f t="shared" si="0"/>
        <v>44395</v>
      </c>
      <c r="C21" s="42"/>
      <c r="D21" s="43"/>
      <c r="E21" s="48"/>
      <c r="F21" s="20">
        <f t="shared" si="1"/>
        <v>0</v>
      </c>
      <c r="G21" s="1"/>
      <c r="H21" s="1"/>
      <c r="I21" s="2"/>
      <c r="J21" s="3"/>
    </row>
    <row r="22" spans="1:10" s="13" customFormat="1" ht="14.25" x14ac:dyDescent="0.2">
      <c r="A22" s="52">
        <f t="shared" si="2"/>
        <v>44396</v>
      </c>
      <c r="B22" s="99">
        <f t="shared" si="0"/>
        <v>44396</v>
      </c>
      <c r="C22" s="42"/>
      <c r="D22" s="43"/>
      <c r="E22" s="48"/>
      <c r="F22" s="20">
        <f t="shared" si="1"/>
        <v>0</v>
      </c>
      <c r="G22" s="1"/>
      <c r="H22" s="1"/>
      <c r="I22" s="2"/>
      <c r="J22" s="3"/>
    </row>
    <row r="23" spans="1:10" s="13" customFormat="1" ht="14.25" x14ac:dyDescent="0.2">
      <c r="A23" s="52">
        <f t="shared" si="2"/>
        <v>44397</v>
      </c>
      <c r="B23" s="99">
        <f t="shared" si="0"/>
        <v>44397</v>
      </c>
      <c r="C23" s="42"/>
      <c r="D23" s="43"/>
      <c r="E23" s="48"/>
      <c r="F23" s="20">
        <f t="shared" si="1"/>
        <v>0</v>
      </c>
      <c r="G23" s="1"/>
      <c r="H23" s="1"/>
      <c r="I23" s="2"/>
      <c r="J23" s="3"/>
    </row>
    <row r="24" spans="1:10" s="13" customFormat="1" ht="14.25" x14ac:dyDescent="0.2">
      <c r="A24" s="52">
        <f t="shared" si="2"/>
        <v>44398</v>
      </c>
      <c r="B24" s="99">
        <f t="shared" si="0"/>
        <v>44398</v>
      </c>
      <c r="C24" s="42"/>
      <c r="D24" s="43"/>
      <c r="E24" s="48"/>
      <c r="F24" s="20">
        <f t="shared" si="1"/>
        <v>0</v>
      </c>
      <c r="G24" s="1"/>
      <c r="H24" s="1"/>
      <c r="I24" s="2"/>
      <c r="J24" s="3"/>
    </row>
    <row r="25" spans="1:10" s="13" customFormat="1" ht="14.25" x14ac:dyDescent="0.2">
      <c r="A25" s="52">
        <f t="shared" si="2"/>
        <v>44399</v>
      </c>
      <c r="B25" s="99">
        <f t="shared" si="0"/>
        <v>44399</v>
      </c>
      <c r="C25" s="42"/>
      <c r="D25" s="43"/>
      <c r="E25" s="48"/>
      <c r="F25" s="20">
        <f t="shared" si="1"/>
        <v>0</v>
      </c>
      <c r="G25" s="1"/>
      <c r="H25" s="1"/>
      <c r="I25" s="2"/>
      <c r="J25" s="3"/>
    </row>
    <row r="26" spans="1:10" s="13" customFormat="1" ht="14.25" x14ac:dyDescent="0.2">
      <c r="A26" s="52">
        <f t="shared" si="2"/>
        <v>44400</v>
      </c>
      <c r="B26" s="99">
        <f t="shared" si="0"/>
        <v>44400</v>
      </c>
      <c r="C26" s="42"/>
      <c r="D26" s="43"/>
      <c r="E26" s="48"/>
      <c r="F26" s="20">
        <f t="shared" si="1"/>
        <v>0</v>
      </c>
      <c r="G26" s="1"/>
      <c r="H26" s="1"/>
      <c r="I26" s="2"/>
      <c r="J26" s="3"/>
    </row>
    <row r="27" spans="1:10" s="13" customFormat="1" ht="14.25" x14ac:dyDescent="0.2">
      <c r="A27" s="52">
        <f t="shared" si="2"/>
        <v>44401</v>
      </c>
      <c r="B27" s="99">
        <f t="shared" si="0"/>
        <v>44401</v>
      </c>
      <c r="C27" s="42"/>
      <c r="D27" s="43"/>
      <c r="E27" s="48"/>
      <c r="F27" s="20">
        <f t="shared" si="1"/>
        <v>0</v>
      </c>
      <c r="G27" s="1"/>
      <c r="H27" s="1"/>
      <c r="I27" s="2"/>
      <c r="J27" s="3"/>
    </row>
    <row r="28" spans="1:10" s="13" customFormat="1" ht="14.25" x14ac:dyDescent="0.2">
      <c r="A28" s="52">
        <f t="shared" si="2"/>
        <v>44402</v>
      </c>
      <c r="B28" s="99">
        <f t="shared" si="0"/>
        <v>44402</v>
      </c>
      <c r="C28" s="42"/>
      <c r="D28" s="43"/>
      <c r="E28" s="48"/>
      <c r="F28" s="20">
        <f t="shared" si="1"/>
        <v>0</v>
      </c>
      <c r="G28" s="1"/>
      <c r="H28" s="1"/>
      <c r="I28" s="2"/>
      <c r="J28" s="3"/>
    </row>
    <row r="29" spans="1:10" s="13" customFormat="1" ht="14.25" x14ac:dyDescent="0.2">
      <c r="A29" s="52">
        <f t="shared" si="2"/>
        <v>44403</v>
      </c>
      <c r="B29" s="99">
        <f t="shared" si="0"/>
        <v>44403</v>
      </c>
      <c r="C29" s="42"/>
      <c r="D29" s="43"/>
      <c r="E29" s="48"/>
      <c r="F29" s="20">
        <f t="shared" si="1"/>
        <v>0</v>
      </c>
      <c r="G29" s="1"/>
      <c r="H29" s="1"/>
      <c r="I29" s="2"/>
      <c r="J29" s="3"/>
    </row>
    <row r="30" spans="1:10" s="13" customFormat="1" ht="14.25" x14ac:dyDescent="0.2">
      <c r="A30" s="52">
        <f t="shared" si="2"/>
        <v>44404</v>
      </c>
      <c r="B30" s="99">
        <f t="shared" si="0"/>
        <v>44404</v>
      </c>
      <c r="C30" s="42"/>
      <c r="D30" s="43"/>
      <c r="E30" s="48"/>
      <c r="F30" s="20">
        <f t="shared" si="1"/>
        <v>0</v>
      </c>
      <c r="G30" s="1"/>
      <c r="H30" s="1"/>
      <c r="I30" s="2"/>
      <c r="J30" s="3"/>
    </row>
    <row r="31" spans="1:10" s="13" customFormat="1" ht="14.25" x14ac:dyDescent="0.2">
      <c r="A31" s="52">
        <f t="shared" si="2"/>
        <v>44405</v>
      </c>
      <c r="B31" s="99">
        <f t="shared" si="0"/>
        <v>44405</v>
      </c>
      <c r="C31" s="42"/>
      <c r="D31" s="43"/>
      <c r="E31" s="48"/>
      <c r="F31" s="20">
        <f t="shared" si="1"/>
        <v>0</v>
      </c>
      <c r="G31" s="1"/>
      <c r="H31" s="1"/>
      <c r="I31" s="2"/>
      <c r="J31" s="3"/>
    </row>
    <row r="32" spans="1:10" s="13" customFormat="1" ht="14.25" x14ac:dyDescent="0.2">
      <c r="A32" s="52">
        <f t="shared" si="2"/>
        <v>44406</v>
      </c>
      <c r="B32" s="99">
        <f t="shared" si="0"/>
        <v>44406</v>
      </c>
      <c r="C32" s="42"/>
      <c r="D32" s="43"/>
      <c r="E32" s="48"/>
      <c r="F32" s="20">
        <f t="shared" si="1"/>
        <v>0</v>
      </c>
      <c r="G32" s="1"/>
      <c r="H32" s="1"/>
      <c r="I32" s="2"/>
      <c r="J32" s="3"/>
    </row>
    <row r="33" spans="1:11" s="13" customFormat="1" ht="14.25" x14ac:dyDescent="0.2">
      <c r="A33" s="52">
        <f t="shared" si="2"/>
        <v>44407</v>
      </c>
      <c r="B33" s="99">
        <f t="shared" si="0"/>
        <v>44407</v>
      </c>
      <c r="C33" s="42"/>
      <c r="D33" s="43"/>
      <c r="E33" s="48"/>
      <c r="F33" s="20">
        <f t="shared" si="1"/>
        <v>0</v>
      </c>
      <c r="G33" s="1"/>
      <c r="H33" s="1"/>
      <c r="I33" s="2"/>
      <c r="J33" s="3"/>
    </row>
    <row r="34" spans="1:11" s="13" customFormat="1" ht="14.25" x14ac:dyDescent="0.2">
      <c r="A34" s="52">
        <f t="shared" si="2"/>
        <v>44408</v>
      </c>
      <c r="B34" s="99">
        <f t="shared" si="0"/>
        <v>44408</v>
      </c>
      <c r="C34" s="42"/>
      <c r="D34" s="43"/>
      <c r="E34" s="48"/>
      <c r="F34" s="37">
        <f t="shared" si="1"/>
        <v>0</v>
      </c>
      <c r="G34" s="1"/>
      <c r="H34" s="1"/>
      <c r="I34" s="2"/>
      <c r="J34" s="3"/>
    </row>
    <row r="35" spans="1:11" s="13" customFormat="1" ht="15" x14ac:dyDescent="0.2">
      <c r="A35" s="49" t="str">
        <f>IF('table récapitulative'!G5&gt;0,"Déplacements en leçons","")</f>
        <v/>
      </c>
      <c r="B35" s="55"/>
      <c r="C35" s="44"/>
      <c r="D35" s="45"/>
      <c r="E35" s="48" t="str">
        <f>IF(A35="","",'table récapitulative'!G5 * 'table récapitulative'!C8/12)</f>
        <v/>
      </c>
      <c r="F35" s="38"/>
      <c r="G35" s="39"/>
      <c r="H35" s="39"/>
      <c r="I35" s="39"/>
      <c r="J35" s="40"/>
    </row>
    <row r="36" spans="1:11" s="13" customFormat="1" ht="15" x14ac:dyDescent="0.2">
      <c r="A36" s="50" t="str">
        <f>IF('table récapitulative'!C12&gt;0,"Comptabilisation décharge horaire en heures","")</f>
        <v/>
      </c>
      <c r="B36" s="50"/>
      <c r="C36" s="44"/>
      <c r="D36" s="46"/>
      <c r="E36" s="47"/>
      <c r="F36" s="51" t="str">
        <f>IF($A$36="","",1930/12*0.85*'table récapitulative'!$L$5)</f>
        <v/>
      </c>
      <c r="G36" s="41"/>
      <c r="H36" s="41"/>
      <c r="I36" s="2" t="str">
        <f>IF($A$36="","",1930/12*0.12*'table récapitulative'!$L$5)</f>
        <v/>
      </c>
      <c r="J36" s="3" t="str">
        <f>IF($A$36="","",1930/12*0.03*'table récapitulative'!$L$5)</f>
        <v/>
      </c>
    </row>
    <row r="37" spans="1:11" s="13" customFormat="1" ht="18.75" customHeight="1" thickBot="1" x14ac:dyDescent="0.3">
      <c r="A37" s="14" t="s">
        <v>52</v>
      </c>
      <c r="B37" s="56"/>
      <c r="C37" s="15"/>
      <c r="D37" s="15"/>
      <c r="E37" s="31">
        <f t="shared" ref="E37:J37" si="3">SUM(E4:E36)</f>
        <v>0</v>
      </c>
      <c r="F37" s="32">
        <f t="shared" si="3"/>
        <v>0</v>
      </c>
      <c r="G37" s="32">
        <f t="shared" si="3"/>
        <v>0</v>
      </c>
      <c r="H37" s="33">
        <f t="shared" si="3"/>
        <v>0</v>
      </c>
      <c r="I37" s="34">
        <f t="shared" si="3"/>
        <v>0</v>
      </c>
      <c r="J37" s="35">
        <f t="shared" si="3"/>
        <v>0</v>
      </c>
    </row>
    <row r="38" spans="1:11" ht="13.5" thickTop="1" x14ac:dyDescent="0.2">
      <c r="K38" s="8"/>
    </row>
    <row r="39" spans="1:11" ht="9.75" hidden="1" customHeight="1" x14ac:dyDescent="0.25">
      <c r="C39" s="18" t="s">
        <v>0</v>
      </c>
      <c r="D39" s="18"/>
      <c r="E39" s="18"/>
      <c r="F39" s="19"/>
      <c r="G39" s="19"/>
      <c r="H39" s="19"/>
      <c r="I39" s="19"/>
      <c r="K39" s="8"/>
    </row>
    <row r="40" spans="1:11" ht="9.75" hidden="1" customHeight="1" x14ac:dyDescent="0.2">
      <c r="C40" s="18" t="s">
        <v>1</v>
      </c>
      <c r="D40" s="18"/>
      <c r="E40" s="18"/>
      <c r="K40" s="8"/>
    </row>
    <row r="41" spans="1:11" ht="9.75" hidden="1" customHeight="1" x14ac:dyDescent="0.2">
      <c r="C41" s="18" t="s">
        <v>2</v>
      </c>
      <c r="D41" s="18"/>
      <c r="E41" s="18"/>
      <c r="K41" s="8"/>
    </row>
    <row r="42" spans="1:11" ht="9.75" hidden="1" customHeight="1" x14ac:dyDescent="0.2">
      <c r="C42" s="18" t="s">
        <v>3</v>
      </c>
      <c r="D42" s="18"/>
      <c r="E42" s="18"/>
      <c r="K42" s="8"/>
    </row>
    <row r="43" spans="1:11" x14ac:dyDescent="0.2">
      <c r="K43" s="8"/>
    </row>
    <row r="44" spans="1:11" x14ac:dyDescent="0.2">
      <c r="K44" s="8"/>
    </row>
    <row r="45" spans="1:11" x14ac:dyDescent="0.2">
      <c r="K45" s="8"/>
    </row>
    <row r="46" spans="1:11" x14ac:dyDescent="0.2">
      <c r="K46" s="8"/>
    </row>
    <row r="47" spans="1:11" x14ac:dyDescent="0.2">
      <c r="K47" s="8"/>
    </row>
    <row r="48" spans="1:11" x14ac:dyDescent="0.2">
      <c r="K48" s="8"/>
    </row>
    <row r="49" spans="11:11" x14ac:dyDescent="0.2">
      <c r="K49" s="8"/>
    </row>
    <row r="50" spans="11:11" x14ac:dyDescent="0.2">
      <c r="K50" s="8"/>
    </row>
    <row r="51" spans="11:11" x14ac:dyDescent="0.2">
      <c r="K51" s="8"/>
    </row>
    <row r="52" spans="11:11" x14ac:dyDescent="0.2">
      <c r="K52" s="8"/>
    </row>
    <row r="53" spans="11:11" x14ac:dyDescent="0.2">
      <c r="K53" s="8"/>
    </row>
    <row r="54" spans="11:11" x14ac:dyDescent="0.2">
      <c r="K54" s="8"/>
    </row>
    <row r="55" spans="11:11" x14ac:dyDescent="0.2">
      <c r="K55" s="8"/>
    </row>
    <row r="56" spans="11:11" x14ac:dyDescent="0.2">
      <c r="K56" s="8"/>
    </row>
    <row r="57" spans="11:11" x14ac:dyDescent="0.2">
      <c r="K57" s="8"/>
    </row>
    <row r="58" spans="11:11" x14ac:dyDescent="0.2">
      <c r="K58" s="8"/>
    </row>
    <row r="59" spans="11:11" x14ac:dyDescent="0.2">
      <c r="K59" s="8"/>
    </row>
    <row r="60" spans="11:11" x14ac:dyDescent="0.2">
      <c r="K60" s="8"/>
    </row>
    <row r="61" spans="11:11" x14ac:dyDescent="0.2">
      <c r="K61" s="8"/>
    </row>
    <row r="62" spans="11:11" x14ac:dyDescent="0.2">
      <c r="K62" s="8"/>
    </row>
    <row r="63" spans="11:11" x14ac:dyDescent="0.2">
      <c r="K63" s="8"/>
    </row>
    <row r="64" spans="11:11" x14ac:dyDescent="0.2">
      <c r="K64" s="8"/>
    </row>
    <row r="65" spans="11:11" x14ac:dyDescent="0.2">
      <c r="K65" s="8"/>
    </row>
    <row r="66" spans="11:11" x14ac:dyDescent="0.2">
      <c r="K66" s="8"/>
    </row>
    <row r="67" spans="11:11" x14ac:dyDescent="0.2">
      <c r="K67" s="8"/>
    </row>
    <row r="68" spans="11:11" x14ac:dyDescent="0.2">
      <c r="K68" s="8"/>
    </row>
    <row r="69" spans="11:11" x14ac:dyDescent="0.2">
      <c r="K69" s="8"/>
    </row>
    <row r="70" spans="11:11" x14ac:dyDescent="0.2">
      <c r="K70" s="8"/>
    </row>
    <row r="71" spans="11:11" x14ac:dyDescent="0.2">
      <c r="K71" s="8"/>
    </row>
    <row r="72" spans="11:11" x14ac:dyDescent="0.2">
      <c r="K72" s="8"/>
    </row>
    <row r="73" spans="11:11" x14ac:dyDescent="0.2">
      <c r="K73" s="8"/>
    </row>
    <row r="74" spans="11:11" x14ac:dyDescent="0.2">
      <c r="K74" s="8"/>
    </row>
    <row r="75" spans="11:11" x14ac:dyDescent="0.2">
      <c r="K75" s="8"/>
    </row>
    <row r="76" spans="11:11" x14ac:dyDescent="0.2">
      <c r="K76" s="8"/>
    </row>
    <row r="77" spans="11:11" x14ac:dyDescent="0.2">
      <c r="K77" s="8"/>
    </row>
    <row r="78" spans="11:11" x14ac:dyDescent="0.2">
      <c r="K78" s="8"/>
    </row>
    <row r="79" spans="11:11" x14ac:dyDescent="0.2">
      <c r="K79" s="8"/>
    </row>
    <row r="80" spans="11:11" x14ac:dyDescent="0.2">
      <c r="K80" s="8"/>
    </row>
    <row r="81" spans="11:11" x14ac:dyDescent="0.2">
      <c r="K81" s="8"/>
    </row>
    <row r="82" spans="11:11" x14ac:dyDescent="0.2">
      <c r="K82" s="8"/>
    </row>
    <row r="83" spans="11:11" x14ac:dyDescent="0.2">
      <c r="K83" s="8"/>
    </row>
    <row r="84" spans="11:11" x14ac:dyDescent="0.2">
      <c r="K84" s="8"/>
    </row>
    <row r="85" spans="11:11" x14ac:dyDescent="0.2">
      <c r="K85" s="8"/>
    </row>
    <row r="86" spans="11:11" x14ac:dyDescent="0.2">
      <c r="K86" s="8"/>
    </row>
    <row r="87" spans="11:11" x14ac:dyDescent="0.2">
      <c r="K87" s="8"/>
    </row>
    <row r="88" spans="11:11" x14ac:dyDescent="0.2">
      <c r="K88" s="8"/>
    </row>
    <row r="89" spans="11:11" x14ac:dyDescent="0.2">
      <c r="K89" s="8"/>
    </row>
    <row r="90" spans="11:11" x14ac:dyDescent="0.2">
      <c r="K90" s="8"/>
    </row>
    <row r="91" spans="11:11" x14ac:dyDescent="0.2">
      <c r="K91" s="8"/>
    </row>
    <row r="92" spans="11:11" x14ac:dyDescent="0.2">
      <c r="K92" s="8"/>
    </row>
    <row r="93" spans="11:11" x14ac:dyDescent="0.2">
      <c r="K93" s="8"/>
    </row>
    <row r="94" spans="11:11" x14ac:dyDescent="0.2">
      <c r="K94" s="8"/>
    </row>
    <row r="95" spans="11:11" x14ac:dyDescent="0.2">
      <c r="K95" s="8"/>
    </row>
    <row r="96" spans="11:11" x14ac:dyDescent="0.2">
      <c r="K96" s="8"/>
    </row>
    <row r="97" spans="11:11" x14ac:dyDescent="0.2">
      <c r="K97" s="8"/>
    </row>
    <row r="98" spans="11:11" x14ac:dyDescent="0.2">
      <c r="K98" s="8"/>
    </row>
    <row r="99" spans="11:11" x14ac:dyDescent="0.2">
      <c r="K99" s="8"/>
    </row>
    <row r="100" spans="11:11" x14ac:dyDescent="0.2">
      <c r="K100" s="8"/>
    </row>
    <row r="101" spans="11:11" x14ac:dyDescent="0.2">
      <c r="K101" s="8"/>
    </row>
    <row r="102" spans="11:11" x14ac:dyDescent="0.2">
      <c r="K102" s="8"/>
    </row>
    <row r="103" spans="11:11" x14ac:dyDescent="0.2">
      <c r="K103" s="8"/>
    </row>
    <row r="104" spans="11:11" x14ac:dyDescent="0.2">
      <c r="K104" s="8"/>
    </row>
    <row r="105" spans="11:11" x14ac:dyDescent="0.2">
      <c r="K105" s="8"/>
    </row>
    <row r="106" spans="11:11" x14ac:dyDescent="0.2">
      <c r="K106" s="8"/>
    </row>
    <row r="107" spans="11:11" x14ac:dyDescent="0.2">
      <c r="K107" s="8"/>
    </row>
    <row r="108" spans="11:11" x14ac:dyDescent="0.2">
      <c r="K108" s="8"/>
    </row>
    <row r="109" spans="11:11" x14ac:dyDescent="0.2">
      <c r="K109" s="8"/>
    </row>
    <row r="110" spans="11:11" x14ac:dyDescent="0.2">
      <c r="K110" s="8"/>
    </row>
    <row r="111" spans="11:11" x14ac:dyDescent="0.2">
      <c r="K111" s="8"/>
    </row>
    <row r="112" spans="11:11" x14ac:dyDescent="0.2">
      <c r="K112" s="8"/>
    </row>
    <row r="113" spans="11:11" x14ac:dyDescent="0.2">
      <c r="K113" s="8"/>
    </row>
    <row r="114" spans="11:11" x14ac:dyDescent="0.2">
      <c r="K114" s="8"/>
    </row>
    <row r="115" spans="11:11" x14ac:dyDescent="0.2">
      <c r="K115" s="8"/>
    </row>
    <row r="116" spans="11:11" x14ac:dyDescent="0.2">
      <c r="K116" s="8"/>
    </row>
    <row r="117" spans="11:11" x14ac:dyDescent="0.2">
      <c r="K117" s="8"/>
    </row>
    <row r="118" spans="11:11" x14ac:dyDescent="0.2">
      <c r="K118" s="8"/>
    </row>
    <row r="119" spans="11:11" x14ac:dyDescent="0.2">
      <c r="K119" s="8"/>
    </row>
    <row r="120" spans="11:11" x14ac:dyDescent="0.2">
      <c r="K120" s="8"/>
    </row>
    <row r="121" spans="11:11" x14ac:dyDescent="0.2">
      <c r="K121" s="8"/>
    </row>
    <row r="122" spans="11:11" x14ac:dyDescent="0.2">
      <c r="K122" s="8"/>
    </row>
    <row r="123" spans="11:11" x14ac:dyDescent="0.2">
      <c r="K123" s="8"/>
    </row>
    <row r="124" spans="11:11" x14ac:dyDescent="0.2">
      <c r="K124" s="8"/>
    </row>
    <row r="125" spans="11:11" x14ac:dyDescent="0.2">
      <c r="K125" s="8"/>
    </row>
    <row r="126" spans="11:11" x14ac:dyDescent="0.2">
      <c r="K126" s="8"/>
    </row>
    <row r="127" spans="11:11" x14ac:dyDescent="0.2">
      <c r="K127" s="8"/>
    </row>
    <row r="128" spans="11:11" x14ac:dyDescent="0.2">
      <c r="K128" s="8"/>
    </row>
    <row r="129" spans="11:11" x14ac:dyDescent="0.2">
      <c r="K129" s="8"/>
    </row>
    <row r="130" spans="11:11" x14ac:dyDescent="0.2">
      <c r="K130" s="8"/>
    </row>
    <row r="131" spans="11:11" x14ac:dyDescent="0.2">
      <c r="K131" s="8"/>
    </row>
    <row r="132" spans="11:11" x14ac:dyDescent="0.2">
      <c r="K132" s="8"/>
    </row>
    <row r="133" spans="11:11" x14ac:dyDescent="0.2">
      <c r="K133" s="8"/>
    </row>
    <row r="134" spans="11:11" x14ac:dyDescent="0.2">
      <c r="K134" s="8"/>
    </row>
    <row r="135" spans="11:11" x14ac:dyDescent="0.2">
      <c r="K135" s="8"/>
    </row>
    <row r="136" spans="11:11" x14ac:dyDescent="0.2">
      <c r="K136" s="8"/>
    </row>
    <row r="137" spans="11:11" x14ac:dyDescent="0.2">
      <c r="K137" s="8"/>
    </row>
    <row r="138" spans="11:11" x14ac:dyDescent="0.2">
      <c r="K138" s="8"/>
    </row>
    <row r="139" spans="11:11" x14ac:dyDescent="0.2">
      <c r="K139" s="8"/>
    </row>
    <row r="140" spans="11:11" x14ac:dyDescent="0.2">
      <c r="K140" s="8"/>
    </row>
    <row r="141" spans="11:11" x14ac:dyDescent="0.2">
      <c r="K141" s="8"/>
    </row>
    <row r="142" spans="11:11" x14ac:dyDescent="0.2">
      <c r="K142" s="8"/>
    </row>
    <row r="143" spans="11:11" x14ac:dyDescent="0.2">
      <c r="K143" s="8"/>
    </row>
    <row r="144" spans="11:11" x14ac:dyDescent="0.2">
      <c r="K144" s="8"/>
    </row>
    <row r="145" spans="11:11" x14ac:dyDescent="0.2">
      <c r="K145" s="8"/>
    </row>
    <row r="146" spans="11:11" x14ac:dyDescent="0.2">
      <c r="K146" s="8"/>
    </row>
    <row r="147" spans="11:11" x14ac:dyDescent="0.2">
      <c r="K147" s="8"/>
    </row>
    <row r="148" spans="11:11" x14ac:dyDescent="0.2">
      <c r="K148" s="8"/>
    </row>
    <row r="149" spans="11:11" x14ac:dyDescent="0.2">
      <c r="K149" s="8"/>
    </row>
    <row r="150" spans="11:11" x14ac:dyDescent="0.2">
      <c r="K150" s="8"/>
    </row>
    <row r="151" spans="11:11" x14ac:dyDescent="0.2">
      <c r="K151" s="8"/>
    </row>
    <row r="152" spans="11:11" x14ac:dyDescent="0.2">
      <c r="K152" s="8"/>
    </row>
    <row r="153" spans="11:11" x14ac:dyDescent="0.2">
      <c r="K153" s="8"/>
    </row>
    <row r="154" spans="11:11" x14ac:dyDescent="0.2">
      <c r="K154" s="8"/>
    </row>
    <row r="155" spans="11:11" x14ac:dyDescent="0.2">
      <c r="K155" s="8"/>
    </row>
    <row r="156" spans="11:11" x14ac:dyDescent="0.2">
      <c r="K156" s="8"/>
    </row>
    <row r="157" spans="11:11" x14ac:dyDescent="0.2">
      <c r="K157" s="8"/>
    </row>
    <row r="158" spans="11:11" x14ac:dyDescent="0.2">
      <c r="K158" s="8"/>
    </row>
    <row r="159" spans="11:11" x14ac:dyDescent="0.2">
      <c r="K159" s="8"/>
    </row>
    <row r="160" spans="11:11" x14ac:dyDescent="0.2">
      <c r="K160" s="8"/>
    </row>
    <row r="161" spans="11:11" x14ac:dyDescent="0.2">
      <c r="K161" s="8"/>
    </row>
    <row r="162" spans="11:11" x14ac:dyDescent="0.2">
      <c r="K162" s="8"/>
    </row>
    <row r="163" spans="11:11" x14ac:dyDescent="0.2">
      <c r="K163" s="8"/>
    </row>
    <row r="164" spans="11:11" x14ac:dyDescent="0.2">
      <c r="K164" s="8"/>
    </row>
    <row r="165" spans="11:11" x14ac:dyDescent="0.2">
      <c r="K165" s="8"/>
    </row>
    <row r="166" spans="11:11" x14ac:dyDescent="0.2">
      <c r="K166" s="8"/>
    </row>
    <row r="167" spans="11:11" x14ac:dyDescent="0.2">
      <c r="K167" s="8"/>
    </row>
    <row r="168" spans="11:11" x14ac:dyDescent="0.2">
      <c r="K168" s="8"/>
    </row>
    <row r="169" spans="11:11" x14ac:dyDescent="0.2">
      <c r="K169" s="8"/>
    </row>
    <row r="170" spans="11:11" x14ac:dyDescent="0.2">
      <c r="K170" s="8"/>
    </row>
    <row r="171" spans="11:11" x14ac:dyDescent="0.2">
      <c r="K171" s="8"/>
    </row>
    <row r="172" spans="11:11" x14ac:dyDescent="0.2">
      <c r="K172" s="8"/>
    </row>
    <row r="173" spans="11:11" x14ac:dyDescent="0.2">
      <c r="K173" s="8"/>
    </row>
    <row r="174" spans="11:11" x14ac:dyDescent="0.2">
      <c r="K174" s="8"/>
    </row>
    <row r="175" spans="11:11" x14ac:dyDescent="0.2">
      <c r="K175" s="8"/>
    </row>
    <row r="176" spans="11:11" x14ac:dyDescent="0.2">
      <c r="K176" s="8"/>
    </row>
    <row r="177" spans="11:11" x14ac:dyDescent="0.2">
      <c r="K177" s="8"/>
    </row>
    <row r="178" spans="11:11" x14ac:dyDescent="0.2">
      <c r="K178" s="8"/>
    </row>
    <row r="179" spans="11:11" x14ac:dyDescent="0.2">
      <c r="K179" s="8"/>
    </row>
    <row r="180" spans="11:11" x14ac:dyDescent="0.2">
      <c r="K180" s="8"/>
    </row>
    <row r="181" spans="11:11" x14ac:dyDescent="0.2">
      <c r="K181" s="8"/>
    </row>
    <row r="182" spans="11:11" x14ac:dyDescent="0.2">
      <c r="K182" s="8"/>
    </row>
    <row r="183" spans="11:11" x14ac:dyDescent="0.2">
      <c r="K183" s="8"/>
    </row>
    <row r="184" spans="11:11" x14ac:dyDescent="0.2">
      <c r="K184" s="8"/>
    </row>
    <row r="185" spans="11:11" x14ac:dyDescent="0.2">
      <c r="K185" s="8"/>
    </row>
    <row r="186" spans="11:11" x14ac:dyDescent="0.2">
      <c r="K186" s="8"/>
    </row>
    <row r="187" spans="11:11" x14ac:dyDescent="0.2">
      <c r="K187" s="8"/>
    </row>
    <row r="188" spans="11:11" x14ac:dyDescent="0.2">
      <c r="K188" s="8"/>
    </row>
    <row r="189" spans="11:11" x14ac:dyDescent="0.2">
      <c r="K189" s="8"/>
    </row>
    <row r="190" spans="11:11" x14ac:dyDescent="0.2">
      <c r="K190" s="8"/>
    </row>
    <row r="191" spans="11:11" x14ac:dyDescent="0.2">
      <c r="K191" s="8"/>
    </row>
    <row r="192" spans="11:11" x14ac:dyDescent="0.2">
      <c r="K192" s="8"/>
    </row>
    <row r="193" spans="11:11" x14ac:dyDescent="0.2">
      <c r="K193" s="8"/>
    </row>
    <row r="194" spans="11:11" x14ac:dyDescent="0.2">
      <c r="K194" s="8"/>
    </row>
    <row r="195" spans="11:11" x14ac:dyDescent="0.2">
      <c r="K195" s="8"/>
    </row>
    <row r="196" spans="11:11" x14ac:dyDescent="0.2">
      <c r="K196" s="8"/>
    </row>
    <row r="197" spans="11:11" x14ac:dyDescent="0.2">
      <c r="K197" s="8"/>
    </row>
    <row r="198" spans="11:11" x14ac:dyDescent="0.2">
      <c r="K198" s="8"/>
    </row>
    <row r="199" spans="11:11" x14ac:dyDescent="0.2">
      <c r="K199" s="8"/>
    </row>
    <row r="200" spans="11:11" x14ac:dyDescent="0.2">
      <c r="K200" s="8"/>
    </row>
    <row r="201" spans="11:11" x14ac:dyDescent="0.2">
      <c r="K201" s="8"/>
    </row>
    <row r="202" spans="11:11" x14ac:dyDescent="0.2">
      <c r="K202" s="8"/>
    </row>
    <row r="203" spans="11:11" x14ac:dyDescent="0.2">
      <c r="K203" s="8"/>
    </row>
    <row r="204" spans="11:11" x14ac:dyDescent="0.2">
      <c r="K204" s="8"/>
    </row>
    <row r="205" spans="11:11" x14ac:dyDescent="0.2">
      <c r="K205" s="8"/>
    </row>
    <row r="206" spans="11:11" x14ac:dyDescent="0.2">
      <c r="K206" s="8"/>
    </row>
    <row r="207" spans="11:11" x14ac:dyDescent="0.2">
      <c r="K207" s="8"/>
    </row>
    <row r="208" spans="11:11" x14ac:dyDescent="0.2">
      <c r="K208" s="8"/>
    </row>
    <row r="209" spans="11:11" x14ac:dyDescent="0.2">
      <c r="K209" s="8"/>
    </row>
    <row r="210" spans="11:11" x14ac:dyDescent="0.2">
      <c r="K210" s="8"/>
    </row>
    <row r="211" spans="11:11" x14ac:dyDescent="0.2">
      <c r="K211" s="8"/>
    </row>
    <row r="212" spans="11:11" x14ac:dyDescent="0.2">
      <c r="K212" s="8"/>
    </row>
    <row r="213" spans="11:11" x14ac:dyDescent="0.2">
      <c r="K213" s="8"/>
    </row>
    <row r="214" spans="11:11" x14ac:dyDescent="0.2">
      <c r="K214" s="8"/>
    </row>
    <row r="215" spans="11:11" x14ac:dyDescent="0.2">
      <c r="K215" s="8"/>
    </row>
    <row r="216" spans="11:11" x14ac:dyDescent="0.2">
      <c r="K216" s="8"/>
    </row>
    <row r="217" spans="11:11" x14ac:dyDescent="0.2">
      <c r="K217" s="8"/>
    </row>
    <row r="218" spans="11:11" x14ac:dyDescent="0.2">
      <c r="K218" s="8"/>
    </row>
    <row r="219" spans="11:11" x14ac:dyDescent="0.2">
      <c r="K219" s="8"/>
    </row>
    <row r="220" spans="11:11" x14ac:dyDescent="0.2">
      <c r="K220" s="8"/>
    </row>
    <row r="221" spans="11:11" x14ac:dyDescent="0.2">
      <c r="K221" s="8"/>
    </row>
    <row r="222" spans="11:11" x14ac:dyDescent="0.2">
      <c r="K222" s="8"/>
    </row>
    <row r="223" spans="11:11" x14ac:dyDescent="0.2">
      <c r="K223" s="8"/>
    </row>
    <row r="224" spans="11:11" x14ac:dyDescent="0.2">
      <c r="K224" s="8"/>
    </row>
    <row r="225" spans="11:11" x14ac:dyDescent="0.2">
      <c r="K225" s="8"/>
    </row>
    <row r="226" spans="11:11" x14ac:dyDescent="0.2">
      <c r="K226" s="8"/>
    </row>
    <row r="227" spans="11:11" x14ac:dyDescent="0.2">
      <c r="K227" s="8"/>
    </row>
    <row r="228" spans="11:11" x14ac:dyDescent="0.2">
      <c r="K228" s="8"/>
    </row>
    <row r="229" spans="11:11" x14ac:dyDescent="0.2">
      <c r="K229" s="8"/>
    </row>
    <row r="230" spans="11:11" x14ac:dyDescent="0.2">
      <c r="K230" s="8"/>
    </row>
    <row r="231" spans="11:11" x14ac:dyDescent="0.2">
      <c r="K231" s="8"/>
    </row>
    <row r="232" spans="11:11" x14ac:dyDescent="0.2">
      <c r="K232" s="8"/>
    </row>
    <row r="233" spans="11:11" x14ac:dyDescent="0.2">
      <c r="K233" s="8"/>
    </row>
    <row r="234" spans="11:11" x14ac:dyDescent="0.2">
      <c r="K234" s="8"/>
    </row>
    <row r="235" spans="11:11" x14ac:dyDescent="0.2">
      <c r="K235" s="8"/>
    </row>
    <row r="236" spans="11:11" x14ac:dyDescent="0.2">
      <c r="K236" s="8"/>
    </row>
    <row r="237" spans="11:11" x14ac:dyDescent="0.2">
      <c r="K237" s="8"/>
    </row>
    <row r="238" spans="11:11" x14ac:dyDescent="0.2">
      <c r="K238" s="8"/>
    </row>
    <row r="239" spans="11:11" x14ac:dyDescent="0.2">
      <c r="K239" s="8"/>
    </row>
    <row r="240" spans="11:11" x14ac:dyDescent="0.2">
      <c r="K240" s="8"/>
    </row>
    <row r="241" spans="11:11" x14ac:dyDescent="0.2">
      <c r="K241" s="8"/>
    </row>
    <row r="242" spans="11:11" x14ac:dyDescent="0.2">
      <c r="K242" s="8"/>
    </row>
    <row r="243" spans="11:11" x14ac:dyDescent="0.2">
      <c r="K243" s="8"/>
    </row>
    <row r="244" spans="11:11" x14ac:dyDescent="0.2">
      <c r="K244" s="8"/>
    </row>
    <row r="245" spans="11:11" x14ac:dyDescent="0.2">
      <c r="K245" s="8"/>
    </row>
    <row r="246" spans="11:11" x14ac:dyDescent="0.2">
      <c r="K246" s="8"/>
    </row>
    <row r="247" spans="11:11" x14ac:dyDescent="0.2">
      <c r="K247" s="8"/>
    </row>
    <row r="248" spans="11:11" x14ac:dyDescent="0.2">
      <c r="K248" s="8"/>
    </row>
    <row r="249" spans="11:11" x14ac:dyDescent="0.2">
      <c r="K249" s="8"/>
    </row>
    <row r="250" spans="11:11" x14ac:dyDescent="0.2">
      <c r="K250" s="8"/>
    </row>
    <row r="251" spans="11:11" x14ac:dyDescent="0.2">
      <c r="K251" s="8"/>
    </row>
    <row r="252" spans="11:11" x14ac:dyDescent="0.2">
      <c r="K252" s="8"/>
    </row>
    <row r="253" spans="11:11" x14ac:dyDescent="0.2">
      <c r="K253" s="8"/>
    </row>
    <row r="254" spans="11:11" x14ac:dyDescent="0.2">
      <c r="K254" s="8"/>
    </row>
    <row r="255" spans="11:11" x14ac:dyDescent="0.2">
      <c r="K255" s="8"/>
    </row>
    <row r="256" spans="11:11" x14ac:dyDescent="0.2">
      <c r="K256" s="8"/>
    </row>
    <row r="257" spans="11:11" x14ac:dyDescent="0.2">
      <c r="K257" s="8"/>
    </row>
    <row r="258" spans="11:11" x14ac:dyDescent="0.2">
      <c r="K258" s="8"/>
    </row>
    <row r="259" spans="11:11" x14ac:dyDescent="0.2">
      <c r="K259" s="8"/>
    </row>
    <row r="260" spans="11:11" x14ac:dyDescent="0.2">
      <c r="K260" s="8"/>
    </row>
    <row r="261" spans="11:11" x14ac:dyDescent="0.2">
      <c r="K261" s="8"/>
    </row>
    <row r="262" spans="11:11" x14ac:dyDescent="0.2">
      <c r="K262" s="8"/>
    </row>
    <row r="263" spans="11:11" x14ac:dyDescent="0.2">
      <c r="K263" s="8"/>
    </row>
    <row r="264" spans="11:11" x14ac:dyDescent="0.2">
      <c r="K264" s="8"/>
    </row>
    <row r="265" spans="11:11" x14ac:dyDescent="0.2">
      <c r="K265" s="8"/>
    </row>
    <row r="266" spans="11:11" x14ac:dyDescent="0.2">
      <c r="K266" s="8"/>
    </row>
    <row r="267" spans="11:11" x14ac:dyDescent="0.2">
      <c r="K267" s="8"/>
    </row>
    <row r="268" spans="11:11" x14ac:dyDescent="0.2">
      <c r="K268" s="8"/>
    </row>
    <row r="269" spans="11:11" x14ac:dyDescent="0.2">
      <c r="K269" s="8"/>
    </row>
    <row r="270" spans="11:11" x14ac:dyDescent="0.2">
      <c r="K270" s="8"/>
    </row>
    <row r="271" spans="11:11" x14ac:dyDescent="0.2">
      <c r="K271" s="8"/>
    </row>
    <row r="272" spans="11:11" x14ac:dyDescent="0.2">
      <c r="K272" s="8"/>
    </row>
    <row r="273" spans="11:11" x14ac:dyDescent="0.2">
      <c r="K273" s="8"/>
    </row>
    <row r="274" spans="11:11" x14ac:dyDescent="0.2">
      <c r="K274" s="8"/>
    </row>
    <row r="275" spans="11:11" x14ac:dyDescent="0.2">
      <c r="K275" s="8"/>
    </row>
    <row r="276" spans="11:11" x14ac:dyDescent="0.2">
      <c r="K276" s="8"/>
    </row>
    <row r="277" spans="11:11" x14ac:dyDescent="0.2">
      <c r="K277" s="8"/>
    </row>
    <row r="278" spans="11:11" x14ac:dyDescent="0.2">
      <c r="K278" s="8"/>
    </row>
    <row r="279" spans="11:11" x14ac:dyDescent="0.2">
      <c r="K279" s="8"/>
    </row>
    <row r="280" spans="11:11" x14ac:dyDescent="0.2">
      <c r="K280" s="8"/>
    </row>
    <row r="281" spans="11:11" x14ac:dyDescent="0.2">
      <c r="K281" s="8"/>
    </row>
    <row r="282" spans="11:11" x14ac:dyDescent="0.2">
      <c r="K282" s="8"/>
    </row>
    <row r="283" spans="11:11" x14ac:dyDescent="0.2">
      <c r="K283" s="8"/>
    </row>
    <row r="284" spans="11:11" x14ac:dyDescent="0.2">
      <c r="K284" s="8"/>
    </row>
    <row r="285" spans="11:11" x14ac:dyDescent="0.2">
      <c r="K285" s="8"/>
    </row>
    <row r="286" spans="11:11" x14ac:dyDescent="0.2">
      <c r="K286" s="8"/>
    </row>
    <row r="287" spans="11:11" x14ac:dyDescent="0.2">
      <c r="K287" s="8"/>
    </row>
    <row r="288" spans="11:11" x14ac:dyDescent="0.2">
      <c r="K288" s="8"/>
    </row>
    <row r="289" spans="11:11" x14ac:dyDescent="0.2">
      <c r="K289" s="8"/>
    </row>
    <row r="290" spans="11:11" x14ac:dyDescent="0.2">
      <c r="K290" s="8"/>
    </row>
    <row r="291" spans="11:11" x14ac:dyDescent="0.2">
      <c r="K291" s="8"/>
    </row>
    <row r="292" spans="11:11" x14ac:dyDescent="0.2">
      <c r="K292" s="8"/>
    </row>
    <row r="293" spans="11:11" x14ac:dyDescent="0.2">
      <c r="K293" s="8"/>
    </row>
    <row r="294" spans="11:11" x14ac:dyDescent="0.2">
      <c r="K294" s="8"/>
    </row>
    <row r="295" spans="11:11" x14ac:dyDescent="0.2">
      <c r="K295" s="8"/>
    </row>
    <row r="296" spans="11:11" x14ac:dyDescent="0.2">
      <c r="K296" s="8"/>
    </row>
    <row r="297" spans="11:11" x14ac:dyDescent="0.2">
      <c r="K297" s="8"/>
    </row>
    <row r="298" spans="11:11" x14ac:dyDescent="0.2">
      <c r="K298" s="8"/>
    </row>
    <row r="299" spans="11:11" x14ac:dyDescent="0.2">
      <c r="K299" s="8"/>
    </row>
    <row r="300" spans="11:11" x14ac:dyDescent="0.2">
      <c r="K300" s="8"/>
    </row>
    <row r="301" spans="11:11" x14ac:dyDescent="0.2">
      <c r="K301" s="8"/>
    </row>
    <row r="302" spans="11:11" x14ac:dyDescent="0.2">
      <c r="K302" s="8"/>
    </row>
    <row r="303" spans="11:11" x14ac:dyDescent="0.2">
      <c r="K303" s="8"/>
    </row>
    <row r="304" spans="11:11" x14ac:dyDescent="0.2">
      <c r="K304" s="8"/>
    </row>
    <row r="305" spans="11:11" x14ac:dyDescent="0.2">
      <c r="K305" s="8"/>
    </row>
    <row r="306" spans="11:11" x14ac:dyDescent="0.2">
      <c r="K306" s="8"/>
    </row>
    <row r="307" spans="11:11" x14ac:dyDescent="0.2">
      <c r="K307" s="8"/>
    </row>
    <row r="308" spans="11:11" x14ac:dyDescent="0.2">
      <c r="K308" s="8"/>
    </row>
    <row r="309" spans="11:11" x14ac:dyDescent="0.2">
      <c r="K309" s="8"/>
    </row>
    <row r="310" spans="11:11" x14ac:dyDescent="0.2">
      <c r="K310" s="8"/>
    </row>
    <row r="311" spans="11:11" x14ac:dyDescent="0.2">
      <c r="K311" s="8"/>
    </row>
    <row r="312" spans="11:11" x14ac:dyDescent="0.2">
      <c r="K312" s="8"/>
    </row>
    <row r="313" spans="11:11" x14ac:dyDescent="0.2">
      <c r="K313" s="8"/>
    </row>
    <row r="314" spans="11:11" x14ac:dyDescent="0.2">
      <c r="K314" s="8"/>
    </row>
    <row r="315" spans="11:11" x14ac:dyDescent="0.2">
      <c r="K315" s="8"/>
    </row>
    <row r="316" spans="11:11" x14ac:dyDescent="0.2">
      <c r="K316" s="8"/>
    </row>
    <row r="317" spans="11:11" x14ac:dyDescent="0.2">
      <c r="K317" s="8"/>
    </row>
    <row r="318" spans="11:11" x14ac:dyDescent="0.2">
      <c r="K318" s="8"/>
    </row>
    <row r="319" spans="11:11" x14ac:dyDescent="0.2">
      <c r="K319" s="8"/>
    </row>
    <row r="320" spans="11:11" x14ac:dyDescent="0.2">
      <c r="K320" s="8"/>
    </row>
    <row r="321" spans="11:11" x14ac:dyDescent="0.2">
      <c r="K321" s="8"/>
    </row>
    <row r="322" spans="11:11" x14ac:dyDescent="0.2">
      <c r="K322" s="8"/>
    </row>
    <row r="323" spans="11:11" x14ac:dyDescent="0.2">
      <c r="K323" s="8"/>
    </row>
    <row r="324" spans="11:11" x14ac:dyDescent="0.2">
      <c r="K324" s="8"/>
    </row>
    <row r="325" spans="11:11" x14ac:dyDescent="0.2">
      <c r="K325" s="8"/>
    </row>
    <row r="326" spans="11:11" x14ac:dyDescent="0.2">
      <c r="K326" s="8"/>
    </row>
    <row r="327" spans="11:11" x14ac:dyDescent="0.2">
      <c r="K327" s="8"/>
    </row>
    <row r="328" spans="11:11" x14ac:dyDescent="0.2">
      <c r="K328" s="8"/>
    </row>
    <row r="329" spans="11:11" x14ac:dyDescent="0.2">
      <c r="K329" s="8"/>
    </row>
    <row r="330" spans="11:11" x14ac:dyDescent="0.2">
      <c r="K330" s="8"/>
    </row>
    <row r="331" spans="11:11" x14ac:dyDescent="0.2">
      <c r="K331" s="8"/>
    </row>
    <row r="332" spans="11:11" x14ac:dyDescent="0.2">
      <c r="K332" s="8"/>
    </row>
    <row r="333" spans="11:11" x14ac:dyDescent="0.2">
      <c r="K333" s="8"/>
    </row>
    <row r="334" spans="11:11" x14ac:dyDescent="0.2">
      <c r="K334" s="8"/>
    </row>
    <row r="335" spans="11:11" x14ac:dyDescent="0.2">
      <c r="K335" s="8"/>
    </row>
    <row r="336" spans="11:11" x14ac:dyDescent="0.2">
      <c r="K336" s="8"/>
    </row>
    <row r="337" spans="11:11" x14ac:dyDescent="0.2">
      <c r="K337" s="8"/>
    </row>
    <row r="338" spans="11:11" x14ac:dyDescent="0.2">
      <c r="K338" s="8"/>
    </row>
    <row r="339" spans="11:11" x14ac:dyDescent="0.2">
      <c r="K339" s="8"/>
    </row>
    <row r="340" spans="11:11" x14ac:dyDescent="0.2">
      <c r="K340" s="8"/>
    </row>
    <row r="341" spans="11:11" x14ac:dyDescent="0.2">
      <c r="K341" s="8"/>
    </row>
    <row r="342" spans="11:11" x14ac:dyDescent="0.2">
      <c r="K342" s="8"/>
    </row>
    <row r="343" spans="11:11" x14ac:dyDescent="0.2">
      <c r="K343" s="8"/>
    </row>
    <row r="344" spans="11:11" x14ac:dyDescent="0.2">
      <c r="K344" s="8"/>
    </row>
    <row r="345" spans="11:11" x14ac:dyDescent="0.2">
      <c r="K345" s="8"/>
    </row>
    <row r="346" spans="11:11" x14ac:dyDescent="0.2">
      <c r="K346" s="8"/>
    </row>
    <row r="347" spans="11:11" x14ac:dyDescent="0.2">
      <c r="K347" s="8"/>
    </row>
    <row r="348" spans="11:11" x14ac:dyDescent="0.2">
      <c r="K348" s="8"/>
    </row>
    <row r="349" spans="11:11" x14ac:dyDescent="0.2">
      <c r="K349" s="8"/>
    </row>
    <row r="350" spans="11:11" x14ac:dyDescent="0.2">
      <c r="K350" s="8"/>
    </row>
    <row r="351" spans="11:11" x14ac:dyDescent="0.2">
      <c r="K351" s="8"/>
    </row>
    <row r="352" spans="11:11" x14ac:dyDescent="0.2">
      <c r="K352" s="8"/>
    </row>
    <row r="353" spans="11:11" x14ac:dyDescent="0.2">
      <c r="K353" s="8"/>
    </row>
    <row r="354" spans="11:11" x14ac:dyDescent="0.2">
      <c r="K354" s="8"/>
    </row>
    <row r="355" spans="11:11" x14ac:dyDescent="0.2">
      <c r="K355" s="8"/>
    </row>
    <row r="356" spans="11:11" x14ac:dyDescent="0.2">
      <c r="K356" s="8"/>
    </row>
    <row r="357" spans="11:11" x14ac:dyDescent="0.2">
      <c r="K357" s="8"/>
    </row>
    <row r="358" spans="11:11" x14ac:dyDescent="0.2">
      <c r="K358" s="8"/>
    </row>
    <row r="359" spans="11:11" x14ac:dyDescent="0.2">
      <c r="K359" s="8"/>
    </row>
    <row r="360" spans="11:11" x14ac:dyDescent="0.2">
      <c r="K360" s="8"/>
    </row>
    <row r="361" spans="11:11" x14ac:dyDescent="0.2">
      <c r="K361" s="8"/>
    </row>
    <row r="362" spans="11:11" x14ac:dyDescent="0.2">
      <c r="K362" s="8"/>
    </row>
    <row r="363" spans="11:11" x14ac:dyDescent="0.2">
      <c r="K363" s="8"/>
    </row>
    <row r="364" spans="11:11" x14ac:dyDescent="0.2">
      <c r="K364" s="8"/>
    </row>
    <row r="365" spans="11:11" x14ac:dyDescent="0.2">
      <c r="K365" s="8"/>
    </row>
    <row r="366" spans="11:11" x14ac:dyDescent="0.2">
      <c r="K366" s="8"/>
    </row>
    <row r="367" spans="11:11" x14ac:dyDescent="0.2">
      <c r="K367" s="8"/>
    </row>
    <row r="368" spans="11:11" x14ac:dyDescent="0.2">
      <c r="K368" s="8"/>
    </row>
    <row r="369" spans="11:11" x14ac:dyDescent="0.2">
      <c r="K369" s="8"/>
    </row>
    <row r="370" spans="11:11" x14ac:dyDescent="0.2">
      <c r="K370" s="8"/>
    </row>
    <row r="371" spans="11:11" x14ac:dyDescent="0.2">
      <c r="K371" s="8"/>
    </row>
    <row r="372" spans="11:11" x14ac:dyDescent="0.2">
      <c r="K372" s="8"/>
    </row>
    <row r="373" spans="11:11" x14ac:dyDescent="0.2">
      <c r="K373" s="8"/>
    </row>
    <row r="374" spans="11:11" x14ac:dyDescent="0.2">
      <c r="K374" s="8"/>
    </row>
    <row r="375" spans="11:11" x14ac:dyDescent="0.2">
      <c r="K375" s="8"/>
    </row>
    <row r="376" spans="11:11" x14ac:dyDescent="0.2">
      <c r="K376" s="8"/>
    </row>
    <row r="377" spans="11:11" x14ac:dyDescent="0.2">
      <c r="K377" s="8"/>
    </row>
    <row r="378" spans="11:11" x14ac:dyDescent="0.2">
      <c r="K378" s="8"/>
    </row>
    <row r="379" spans="11:11" x14ac:dyDescent="0.2">
      <c r="K379" s="8"/>
    </row>
    <row r="380" spans="11:11" x14ac:dyDescent="0.2">
      <c r="K380" s="8"/>
    </row>
    <row r="381" spans="11:11" x14ac:dyDescent="0.2">
      <c r="K381" s="8"/>
    </row>
    <row r="382" spans="11:11" x14ac:dyDescent="0.2">
      <c r="K382" s="8"/>
    </row>
    <row r="383" spans="11:11" x14ac:dyDescent="0.2">
      <c r="K383" s="8"/>
    </row>
    <row r="384" spans="11:11" x14ac:dyDescent="0.2">
      <c r="K384" s="8"/>
    </row>
    <row r="385" spans="11:11" x14ac:dyDescent="0.2">
      <c r="K385" s="8"/>
    </row>
    <row r="386" spans="11:11" x14ac:dyDescent="0.2">
      <c r="K386" s="8"/>
    </row>
    <row r="387" spans="11:11" x14ac:dyDescent="0.2">
      <c r="K387" s="8"/>
    </row>
    <row r="388" spans="11:11" x14ac:dyDescent="0.2">
      <c r="K388" s="8"/>
    </row>
    <row r="389" spans="11:11" x14ac:dyDescent="0.2">
      <c r="K389" s="8"/>
    </row>
    <row r="390" spans="11:11" x14ac:dyDescent="0.2">
      <c r="K390" s="8"/>
    </row>
    <row r="391" spans="11:11" x14ac:dyDescent="0.2">
      <c r="K391" s="8"/>
    </row>
    <row r="392" spans="11:11" x14ac:dyDescent="0.2">
      <c r="K392" s="8"/>
    </row>
    <row r="393" spans="11:11" x14ac:dyDescent="0.2">
      <c r="K393" s="8"/>
    </row>
    <row r="394" spans="11:11" x14ac:dyDescent="0.2">
      <c r="K394" s="8"/>
    </row>
    <row r="395" spans="11:11" x14ac:dyDescent="0.2">
      <c r="K395" s="8"/>
    </row>
    <row r="396" spans="11:11" x14ac:dyDescent="0.2">
      <c r="K396" s="8"/>
    </row>
    <row r="397" spans="11:11" x14ac:dyDescent="0.2">
      <c r="K397" s="8"/>
    </row>
    <row r="398" spans="11:11" x14ac:dyDescent="0.2">
      <c r="K398" s="8"/>
    </row>
    <row r="399" spans="11:11" x14ac:dyDescent="0.2">
      <c r="K399" s="8"/>
    </row>
    <row r="400" spans="11:11" x14ac:dyDescent="0.2">
      <c r="K400" s="8"/>
    </row>
    <row r="401" spans="11:11" x14ac:dyDescent="0.2">
      <c r="K401" s="8"/>
    </row>
    <row r="402" spans="11:11" x14ac:dyDescent="0.2">
      <c r="K402" s="8"/>
    </row>
    <row r="403" spans="11:11" x14ac:dyDescent="0.2">
      <c r="K403" s="8"/>
    </row>
    <row r="404" spans="11:11" x14ac:dyDescent="0.2">
      <c r="K404" s="8"/>
    </row>
    <row r="405" spans="11:11" x14ac:dyDescent="0.2">
      <c r="K405" s="8"/>
    </row>
    <row r="406" spans="11:11" x14ac:dyDescent="0.2">
      <c r="K406" s="8"/>
    </row>
    <row r="407" spans="11:11" x14ac:dyDescent="0.2">
      <c r="K407" s="8"/>
    </row>
    <row r="408" spans="11:11" x14ac:dyDescent="0.2">
      <c r="K408" s="8"/>
    </row>
    <row r="409" spans="11:11" x14ac:dyDescent="0.2">
      <c r="K409" s="8"/>
    </row>
    <row r="410" spans="11:11" x14ac:dyDescent="0.2">
      <c r="K410" s="8"/>
    </row>
    <row r="411" spans="11:11" x14ac:dyDescent="0.2">
      <c r="K411" s="8"/>
    </row>
    <row r="412" spans="11:11" x14ac:dyDescent="0.2">
      <c r="K412" s="8"/>
    </row>
    <row r="413" spans="11:11" x14ac:dyDescent="0.2">
      <c r="K413" s="8"/>
    </row>
    <row r="414" spans="11:11" x14ac:dyDescent="0.2">
      <c r="K414" s="8"/>
    </row>
    <row r="415" spans="11:11" x14ac:dyDescent="0.2">
      <c r="K415" s="8"/>
    </row>
    <row r="416" spans="11:11" x14ac:dyDescent="0.2">
      <c r="K416" s="8"/>
    </row>
    <row r="417" spans="11:11" x14ac:dyDescent="0.2">
      <c r="K417" s="8"/>
    </row>
    <row r="418" spans="11:11" x14ac:dyDescent="0.2">
      <c r="K418" s="8"/>
    </row>
    <row r="419" spans="11:11" x14ac:dyDescent="0.2">
      <c r="K419" s="8"/>
    </row>
    <row r="420" spans="11:11" x14ac:dyDescent="0.2">
      <c r="K420" s="8"/>
    </row>
    <row r="421" spans="11:11" x14ac:dyDescent="0.2">
      <c r="K421" s="8"/>
    </row>
    <row r="422" spans="11:11" x14ac:dyDescent="0.2">
      <c r="K422" s="8"/>
    </row>
    <row r="423" spans="11:11" x14ac:dyDescent="0.2">
      <c r="K423" s="8"/>
    </row>
    <row r="424" spans="11:11" x14ac:dyDescent="0.2">
      <c r="K424" s="8"/>
    </row>
    <row r="425" spans="11:11" x14ac:dyDescent="0.2">
      <c r="K425" s="8"/>
    </row>
    <row r="426" spans="11:11" x14ac:dyDescent="0.2">
      <c r="K426" s="8"/>
    </row>
    <row r="427" spans="11:11" x14ac:dyDescent="0.2">
      <c r="K427" s="8"/>
    </row>
    <row r="428" spans="11:11" x14ac:dyDescent="0.2">
      <c r="K428" s="8"/>
    </row>
    <row r="429" spans="11:11" x14ac:dyDescent="0.2">
      <c r="K429" s="8"/>
    </row>
    <row r="430" spans="11:11" x14ac:dyDescent="0.2">
      <c r="K430" s="8"/>
    </row>
    <row r="431" spans="11:11" x14ac:dyDescent="0.2">
      <c r="K431" s="8"/>
    </row>
    <row r="432" spans="11:11" x14ac:dyDescent="0.2">
      <c r="K432" s="8"/>
    </row>
    <row r="433" spans="11:11" x14ac:dyDescent="0.2">
      <c r="K433" s="8"/>
    </row>
    <row r="434" spans="11:11" x14ac:dyDescent="0.2">
      <c r="K434" s="8"/>
    </row>
    <row r="435" spans="11:11" x14ac:dyDescent="0.2">
      <c r="K435" s="8"/>
    </row>
    <row r="436" spans="11:11" x14ac:dyDescent="0.2">
      <c r="K436" s="8"/>
    </row>
    <row r="437" spans="11:11" x14ac:dyDescent="0.2">
      <c r="K437" s="8"/>
    </row>
    <row r="438" spans="11:11" x14ac:dyDescent="0.2">
      <c r="K438" s="8"/>
    </row>
    <row r="439" spans="11:11" x14ac:dyDescent="0.2">
      <c r="K439" s="8"/>
    </row>
    <row r="440" spans="11:11" x14ac:dyDescent="0.2">
      <c r="K440" s="8"/>
    </row>
    <row r="441" spans="11:11" x14ac:dyDescent="0.2">
      <c r="K441" s="8"/>
    </row>
    <row r="442" spans="11:11" x14ac:dyDescent="0.2">
      <c r="K442" s="8"/>
    </row>
    <row r="443" spans="11:11" x14ac:dyDescent="0.2">
      <c r="K443" s="8"/>
    </row>
    <row r="444" spans="11:11" x14ac:dyDescent="0.2">
      <c r="K444" s="8"/>
    </row>
    <row r="445" spans="11:11" x14ac:dyDescent="0.2">
      <c r="K445" s="8"/>
    </row>
    <row r="446" spans="11:11" x14ac:dyDescent="0.2">
      <c r="K446" s="8"/>
    </row>
    <row r="447" spans="11:11" x14ac:dyDescent="0.2">
      <c r="K447" s="8"/>
    </row>
    <row r="448" spans="11:11" x14ac:dyDescent="0.2">
      <c r="K448" s="8"/>
    </row>
    <row r="449" spans="11:11" x14ac:dyDescent="0.2">
      <c r="K449" s="8"/>
    </row>
    <row r="450" spans="11:11" x14ac:dyDescent="0.2">
      <c r="K450" s="8"/>
    </row>
    <row r="451" spans="11:11" x14ac:dyDescent="0.2">
      <c r="K451" s="8"/>
    </row>
    <row r="452" spans="11:11" x14ac:dyDescent="0.2">
      <c r="K452" s="8"/>
    </row>
    <row r="453" spans="11:11" x14ac:dyDescent="0.2">
      <c r="K453" s="8"/>
    </row>
    <row r="454" spans="11:11" x14ac:dyDescent="0.2">
      <c r="K454" s="8"/>
    </row>
    <row r="455" spans="11:11" x14ac:dyDescent="0.2">
      <c r="K455" s="8"/>
    </row>
    <row r="456" spans="11:11" x14ac:dyDescent="0.2">
      <c r="K456" s="8"/>
    </row>
    <row r="457" spans="11:11" x14ac:dyDescent="0.2">
      <c r="K457" s="8"/>
    </row>
    <row r="458" spans="11:11" x14ac:dyDescent="0.2">
      <c r="K458" s="8"/>
    </row>
    <row r="459" spans="11:11" x14ac:dyDescent="0.2">
      <c r="K459" s="8"/>
    </row>
    <row r="460" spans="11:11" x14ac:dyDescent="0.2">
      <c r="K460" s="8"/>
    </row>
    <row r="461" spans="11:11" x14ac:dyDescent="0.2">
      <c r="K461" s="8"/>
    </row>
    <row r="462" spans="11:11" x14ac:dyDescent="0.2">
      <c r="K462" s="8"/>
    </row>
    <row r="463" spans="11:11" x14ac:dyDescent="0.2">
      <c r="K463" s="8"/>
    </row>
    <row r="464" spans="11:11" x14ac:dyDescent="0.2">
      <c r="K464" s="8"/>
    </row>
    <row r="465" spans="11:11" x14ac:dyDescent="0.2">
      <c r="K465" s="8"/>
    </row>
    <row r="466" spans="11:11" x14ac:dyDescent="0.2">
      <c r="K466" s="8"/>
    </row>
    <row r="467" spans="11:11" x14ac:dyDescent="0.2">
      <c r="K467" s="8"/>
    </row>
    <row r="468" spans="11:11" x14ac:dyDescent="0.2">
      <c r="K468" s="8"/>
    </row>
    <row r="469" spans="11:11" x14ac:dyDescent="0.2">
      <c r="K469" s="8"/>
    </row>
    <row r="470" spans="11:11" x14ac:dyDescent="0.2">
      <c r="K470" s="8"/>
    </row>
    <row r="471" spans="11:11" x14ac:dyDescent="0.2">
      <c r="K471" s="8"/>
    </row>
    <row r="472" spans="11:11" x14ac:dyDescent="0.2">
      <c r="K472" s="8"/>
    </row>
    <row r="473" spans="11:11" x14ac:dyDescent="0.2">
      <c r="K473" s="8"/>
    </row>
    <row r="474" spans="11:11" x14ac:dyDescent="0.2">
      <c r="K474" s="8"/>
    </row>
    <row r="475" spans="11:11" x14ac:dyDescent="0.2">
      <c r="K475" s="8"/>
    </row>
    <row r="476" spans="11:11" x14ac:dyDescent="0.2">
      <c r="K476" s="8"/>
    </row>
    <row r="477" spans="11:11" x14ac:dyDescent="0.2">
      <c r="K477" s="8"/>
    </row>
    <row r="478" spans="11:11" x14ac:dyDescent="0.2">
      <c r="K478" s="8"/>
    </row>
    <row r="479" spans="11:11" x14ac:dyDescent="0.2">
      <c r="K479" s="8"/>
    </row>
    <row r="480" spans="11:11" x14ac:dyDescent="0.2">
      <c r="K480" s="8"/>
    </row>
    <row r="481" spans="11:11" x14ac:dyDescent="0.2">
      <c r="K481" s="8"/>
    </row>
    <row r="482" spans="11:11" x14ac:dyDescent="0.2">
      <c r="K482" s="8"/>
    </row>
    <row r="483" spans="11:11" x14ac:dyDescent="0.2">
      <c r="K483" s="8"/>
    </row>
    <row r="484" spans="11:11" x14ac:dyDescent="0.2">
      <c r="K484" s="8"/>
    </row>
    <row r="485" spans="11:11" x14ac:dyDescent="0.2">
      <c r="K485" s="8"/>
    </row>
    <row r="486" spans="11:11" x14ac:dyDescent="0.2">
      <c r="K486" s="8"/>
    </row>
    <row r="487" spans="11:11" x14ac:dyDescent="0.2">
      <c r="K487" s="8"/>
    </row>
    <row r="488" spans="11:11" x14ac:dyDescent="0.2">
      <c r="K488" s="8"/>
    </row>
    <row r="489" spans="11:11" x14ac:dyDescent="0.2">
      <c r="K489" s="8"/>
    </row>
    <row r="490" spans="11:11" x14ac:dyDescent="0.2">
      <c r="K490" s="8"/>
    </row>
    <row r="491" spans="11:11" x14ac:dyDescent="0.2">
      <c r="K491" s="8"/>
    </row>
    <row r="492" spans="11:11" x14ac:dyDescent="0.2">
      <c r="K492" s="8"/>
    </row>
    <row r="493" spans="11:11" x14ac:dyDescent="0.2">
      <c r="K493" s="8"/>
    </row>
    <row r="494" spans="11:11" x14ac:dyDescent="0.2">
      <c r="K494" s="8"/>
    </row>
    <row r="495" spans="11:11" x14ac:dyDescent="0.2">
      <c r="K495" s="8"/>
    </row>
    <row r="496" spans="11:11" x14ac:dyDescent="0.2">
      <c r="K496" s="8"/>
    </row>
    <row r="497" spans="11:11" x14ac:dyDescent="0.2">
      <c r="K497" s="8"/>
    </row>
    <row r="498" spans="11:11" x14ac:dyDescent="0.2">
      <c r="K498" s="8"/>
    </row>
    <row r="499" spans="11:11" x14ac:dyDescent="0.2">
      <c r="K499" s="8"/>
    </row>
    <row r="500" spans="11:11" x14ac:dyDescent="0.2">
      <c r="K500" s="8"/>
    </row>
    <row r="501" spans="11:11" x14ac:dyDescent="0.2">
      <c r="K501" s="8"/>
    </row>
    <row r="502" spans="11:11" x14ac:dyDescent="0.2">
      <c r="K502" s="8"/>
    </row>
    <row r="503" spans="11:11" x14ac:dyDescent="0.2">
      <c r="K503" s="8"/>
    </row>
    <row r="504" spans="11:11" x14ac:dyDescent="0.2">
      <c r="K504" s="8"/>
    </row>
    <row r="505" spans="11:11" x14ac:dyDescent="0.2">
      <c r="K505" s="8"/>
    </row>
    <row r="506" spans="11:11" x14ac:dyDescent="0.2">
      <c r="K506" s="8"/>
    </row>
    <row r="507" spans="11:11" x14ac:dyDescent="0.2">
      <c r="K507" s="8"/>
    </row>
    <row r="508" spans="11:11" x14ac:dyDescent="0.2">
      <c r="K508" s="8"/>
    </row>
    <row r="509" spans="11:11" x14ac:dyDescent="0.2">
      <c r="K509" s="8"/>
    </row>
    <row r="510" spans="11:11" x14ac:dyDescent="0.2">
      <c r="K510" s="8"/>
    </row>
    <row r="511" spans="11:11" x14ac:dyDescent="0.2">
      <c r="K511" s="8"/>
    </row>
    <row r="512" spans="11:11" x14ac:dyDescent="0.2">
      <c r="K512" s="8"/>
    </row>
    <row r="513" spans="11:11" x14ac:dyDescent="0.2">
      <c r="K513" s="8"/>
    </row>
    <row r="514" spans="11:11" x14ac:dyDescent="0.2">
      <c r="K514" s="8"/>
    </row>
    <row r="515" spans="11:11" x14ac:dyDescent="0.2">
      <c r="K515" s="8"/>
    </row>
    <row r="516" spans="11:11" x14ac:dyDescent="0.2">
      <c r="K516" s="8"/>
    </row>
    <row r="517" spans="11:11" x14ac:dyDescent="0.2">
      <c r="K517" s="8"/>
    </row>
    <row r="518" spans="11:11" x14ac:dyDescent="0.2">
      <c r="K518" s="8"/>
    </row>
    <row r="519" spans="11:11" x14ac:dyDescent="0.2">
      <c r="K519" s="8"/>
    </row>
    <row r="520" spans="11:11" x14ac:dyDescent="0.2">
      <c r="K520" s="8"/>
    </row>
    <row r="521" spans="11:11" x14ac:dyDescent="0.2">
      <c r="K521" s="8"/>
    </row>
    <row r="522" spans="11:11" x14ac:dyDescent="0.2">
      <c r="K522" s="8"/>
    </row>
    <row r="523" spans="11:11" x14ac:dyDescent="0.2">
      <c r="K523" s="8"/>
    </row>
    <row r="524" spans="11:11" x14ac:dyDescent="0.2">
      <c r="K524" s="8"/>
    </row>
    <row r="525" spans="11:11" x14ac:dyDescent="0.2">
      <c r="K525" s="8"/>
    </row>
    <row r="526" spans="11:11" x14ac:dyDescent="0.2">
      <c r="K526" s="8"/>
    </row>
    <row r="527" spans="11:11" x14ac:dyDescent="0.2">
      <c r="K527" s="8"/>
    </row>
    <row r="528" spans="11:11" x14ac:dyDescent="0.2">
      <c r="K528" s="8"/>
    </row>
    <row r="529" spans="11:11" x14ac:dyDescent="0.2">
      <c r="K529" s="8"/>
    </row>
    <row r="530" spans="11:11" x14ac:dyDescent="0.2">
      <c r="K530" s="8"/>
    </row>
    <row r="531" spans="11:11" x14ac:dyDescent="0.2">
      <c r="K531" s="8"/>
    </row>
    <row r="532" spans="11:11" x14ac:dyDescent="0.2">
      <c r="K532" s="8"/>
    </row>
    <row r="533" spans="11:11" x14ac:dyDescent="0.2">
      <c r="K533" s="8"/>
    </row>
    <row r="534" spans="11:11" x14ac:dyDescent="0.2">
      <c r="K534" s="8"/>
    </row>
    <row r="535" spans="11:11" x14ac:dyDescent="0.2">
      <c r="K535" s="8"/>
    </row>
    <row r="536" spans="11:11" x14ac:dyDescent="0.2">
      <c r="K536" s="8"/>
    </row>
    <row r="537" spans="11:11" x14ac:dyDescent="0.2">
      <c r="K537" s="8"/>
    </row>
    <row r="538" spans="11:11" x14ac:dyDescent="0.2">
      <c r="K538" s="8"/>
    </row>
    <row r="539" spans="11:11" x14ac:dyDescent="0.2">
      <c r="K539" s="8"/>
    </row>
    <row r="540" spans="11:11" x14ac:dyDescent="0.2">
      <c r="K540" s="8"/>
    </row>
    <row r="541" spans="11:11" x14ac:dyDescent="0.2">
      <c r="K541" s="8"/>
    </row>
    <row r="542" spans="11:11" x14ac:dyDescent="0.2">
      <c r="K542" s="8"/>
    </row>
    <row r="543" spans="11:11" x14ac:dyDescent="0.2">
      <c r="K543" s="8"/>
    </row>
    <row r="544" spans="11:11" x14ac:dyDescent="0.2">
      <c r="K544" s="8"/>
    </row>
    <row r="545" spans="11:11" x14ac:dyDescent="0.2">
      <c r="K545" s="8"/>
    </row>
    <row r="546" spans="11:11" x14ac:dyDescent="0.2">
      <c r="K546" s="8"/>
    </row>
    <row r="547" spans="11:11" x14ac:dyDescent="0.2">
      <c r="K547" s="8"/>
    </row>
    <row r="548" spans="11:11" x14ac:dyDescent="0.2">
      <c r="K548" s="8"/>
    </row>
    <row r="549" spans="11:11" x14ac:dyDescent="0.2">
      <c r="K549" s="8"/>
    </row>
    <row r="550" spans="11:11" x14ac:dyDescent="0.2">
      <c r="K550" s="8"/>
    </row>
    <row r="551" spans="11:11" x14ac:dyDescent="0.2">
      <c r="K551" s="8"/>
    </row>
    <row r="552" spans="11:11" x14ac:dyDescent="0.2">
      <c r="K552" s="8"/>
    </row>
    <row r="553" spans="11:11" x14ac:dyDescent="0.2">
      <c r="K553" s="8"/>
    </row>
    <row r="554" spans="11:11" x14ac:dyDescent="0.2">
      <c r="K554" s="8"/>
    </row>
    <row r="555" spans="11:11" x14ac:dyDescent="0.2">
      <c r="K555" s="8"/>
    </row>
    <row r="556" spans="11:11" x14ac:dyDescent="0.2">
      <c r="K556" s="8"/>
    </row>
    <row r="557" spans="11:11" x14ac:dyDescent="0.2">
      <c r="K557" s="8"/>
    </row>
    <row r="558" spans="11:11" x14ac:dyDescent="0.2">
      <c r="K558" s="8"/>
    </row>
    <row r="559" spans="11:11" x14ac:dyDescent="0.2">
      <c r="K559" s="8"/>
    </row>
    <row r="560" spans="11:11" x14ac:dyDescent="0.2">
      <c r="K560" s="8"/>
    </row>
    <row r="561" spans="11:11" x14ac:dyDescent="0.2">
      <c r="K561" s="8"/>
    </row>
    <row r="562" spans="11:11" x14ac:dyDescent="0.2">
      <c r="K562" s="8"/>
    </row>
    <row r="563" spans="11:11" x14ac:dyDescent="0.2">
      <c r="K563" s="8"/>
    </row>
    <row r="564" spans="11:11" x14ac:dyDescent="0.2">
      <c r="K564" s="8"/>
    </row>
    <row r="565" spans="11:11" x14ac:dyDescent="0.2">
      <c r="K565" s="8"/>
    </row>
    <row r="566" spans="11:11" x14ac:dyDescent="0.2">
      <c r="K566" s="8"/>
    </row>
    <row r="567" spans="11:11" x14ac:dyDescent="0.2">
      <c r="K567" s="8"/>
    </row>
    <row r="568" spans="11:11" x14ac:dyDescent="0.2">
      <c r="K568" s="8"/>
    </row>
    <row r="569" spans="11:11" x14ac:dyDescent="0.2">
      <c r="K569" s="8"/>
    </row>
    <row r="570" spans="11:11" x14ac:dyDescent="0.2">
      <c r="K570" s="8"/>
    </row>
    <row r="571" spans="11:11" x14ac:dyDescent="0.2">
      <c r="K571" s="8"/>
    </row>
    <row r="572" spans="11:11" x14ac:dyDescent="0.2">
      <c r="K572" s="8"/>
    </row>
    <row r="573" spans="11:11" x14ac:dyDescent="0.2">
      <c r="K573" s="8"/>
    </row>
    <row r="574" spans="11:11" x14ac:dyDescent="0.2">
      <c r="K574" s="8"/>
    </row>
    <row r="575" spans="11:11" x14ac:dyDescent="0.2">
      <c r="K575" s="8"/>
    </row>
    <row r="576" spans="11:11" x14ac:dyDescent="0.2">
      <c r="K576" s="8"/>
    </row>
    <row r="577" spans="11:11" x14ac:dyDescent="0.2">
      <c r="K577" s="8"/>
    </row>
    <row r="578" spans="11:11" x14ac:dyDescent="0.2">
      <c r="K578" s="8"/>
    </row>
    <row r="579" spans="11:11" x14ac:dyDescent="0.2">
      <c r="K579" s="8"/>
    </row>
    <row r="580" spans="11:11" x14ac:dyDescent="0.2">
      <c r="K580" s="8"/>
    </row>
    <row r="581" spans="11:11" x14ac:dyDescent="0.2">
      <c r="K581" s="8"/>
    </row>
    <row r="582" spans="11:11" x14ac:dyDescent="0.2">
      <c r="K582" s="8"/>
    </row>
    <row r="583" spans="11:11" x14ac:dyDescent="0.2">
      <c r="K583" s="8"/>
    </row>
    <row r="584" spans="11:11" x14ac:dyDescent="0.2">
      <c r="K584" s="8"/>
    </row>
    <row r="585" spans="11:11" x14ac:dyDescent="0.2">
      <c r="K585" s="8"/>
    </row>
    <row r="586" spans="11:11" x14ac:dyDescent="0.2">
      <c r="K586" s="8"/>
    </row>
    <row r="587" spans="11:11" x14ac:dyDescent="0.2">
      <c r="K587" s="8"/>
    </row>
    <row r="588" spans="11:11" x14ac:dyDescent="0.2">
      <c r="K588" s="8"/>
    </row>
    <row r="589" spans="11:11" x14ac:dyDescent="0.2">
      <c r="K589" s="8"/>
    </row>
    <row r="590" spans="11:11" x14ac:dyDescent="0.2">
      <c r="K590" s="8"/>
    </row>
    <row r="591" spans="11:11" x14ac:dyDescent="0.2">
      <c r="K591" s="8"/>
    </row>
    <row r="592" spans="11:11" x14ac:dyDescent="0.2">
      <c r="K592" s="8"/>
    </row>
    <row r="593" spans="11:11" x14ac:dyDescent="0.2">
      <c r="K593" s="8"/>
    </row>
    <row r="594" spans="11:11" x14ac:dyDescent="0.2">
      <c r="K594" s="8"/>
    </row>
    <row r="595" spans="11:11" x14ac:dyDescent="0.2">
      <c r="K595" s="8"/>
    </row>
    <row r="596" spans="11:11" x14ac:dyDescent="0.2">
      <c r="K596" s="8"/>
    </row>
    <row r="597" spans="11:11" x14ac:dyDescent="0.2">
      <c r="K597" s="8"/>
    </row>
    <row r="598" spans="11:11" x14ac:dyDescent="0.2">
      <c r="K598" s="8"/>
    </row>
    <row r="599" spans="11:11" x14ac:dyDescent="0.2">
      <c r="K599" s="8"/>
    </row>
    <row r="600" spans="11:11" x14ac:dyDescent="0.2">
      <c r="K600" s="8"/>
    </row>
    <row r="601" spans="11:11" x14ac:dyDescent="0.2">
      <c r="K601" s="8"/>
    </row>
    <row r="602" spans="11:11" x14ac:dyDescent="0.2">
      <c r="K602" s="8"/>
    </row>
    <row r="603" spans="11:11" x14ac:dyDescent="0.2">
      <c r="K603" s="8"/>
    </row>
    <row r="604" spans="11:11" x14ac:dyDescent="0.2">
      <c r="K604" s="8"/>
    </row>
    <row r="605" spans="11:11" x14ac:dyDescent="0.2">
      <c r="K605" s="8"/>
    </row>
    <row r="606" spans="11:11" x14ac:dyDescent="0.2">
      <c r="K606" s="8"/>
    </row>
    <row r="607" spans="11:11" x14ac:dyDescent="0.2">
      <c r="K607" s="8"/>
    </row>
    <row r="608" spans="11:11" x14ac:dyDescent="0.2">
      <c r="K608" s="8"/>
    </row>
    <row r="609" spans="11:11" x14ac:dyDescent="0.2">
      <c r="K609" s="8"/>
    </row>
    <row r="610" spans="11:11" x14ac:dyDescent="0.2">
      <c r="K610" s="8"/>
    </row>
    <row r="611" spans="11:11" x14ac:dyDescent="0.2">
      <c r="K611" s="8"/>
    </row>
    <row r="612" spans="11:11" x14ac:dyDescent="0.2">
      <c r="K612" s="8"/>
    </row>
    <row r="613" spans="11:11" x14ac:dyDescent="0.2">
      <c r="K613" s="8"/>
    </row>
    <row r="614" spans="11:11" x14ac:dyDescent="0.2">
      <c r="K614" s="8"/>
    </row>
    <row r="615" spans="11:11" x14ac:dyDescent="0.2">
      <c r="K615" s="8"/>
    </row>
    <row r="616" spans="11:11" x14ac:dyDescent="0.2">
      <c r="K616" s="8"/>
    </row>
    <row r="617" spans="11:11" x14ac:dyDescent="0.2">
      <c r="K617" s="8"/>
    </row>
  </sheetData>
  <sheetProtection password="DA23" sheet="1" objects="1" scenarios="1" selectLockedCells="1"/>
  <mergeCells count="5">
    <mergeCell ref="A1:C1"/>
    <mergeCell ref="F2:H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H35:J35">
      <formula1>0</formula1>
      <formula2>24</formula2>
    </dataValidation>
    <dataValidation allowBlank="1" showInputMessage="1" showErrorMessage="1" promptTitle="Saisir" prompt="le nombre de leçons!_x000a_Ecrire les fractions de leçons sous forme décimale (par ex. une demi-leçon = 0.5)." sqref="E4:E34"/>
    <dataValidation type="decimal" allowBlank="1" showInputMessage="1" showErrorMessage="1" errorTitle="ACHTUNG" error="Dezimalen nicht mit Komma, sondern Punkt!" promptTitle="Saisir" prompt="le nombre d’heures. Ecrire les fractions d’heures sous forme décimale (par ex. 30 mn = 0.5, 45 mn = 0.75)." sqref="G4:J34">
      <formula1>0</formula1>
      <formula2>24</formula2>
    </dataValidation>
  </dataValidations>
  <pageMargins left="0.35433070866141736" right="0.43307086614173229" top="0.23622047244094491" bottom="0.39370078740157483" header="0.19685039370078741" footer="0.35433070866141736"/>
  <pageSetup paperSize="9" scale="67" fitToHeight="3" orientation="portrait" horizontalDpi="360" verticalDpi="300" r:id="rId1"/>
  <headerFooter alignWithMargins="0">
    <oddFooter>&amp;L&amp;8#527411v2A&amp;Rdécembre 2010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H14"/>
  <sheetViews>
    <sheetView showGridLines="0" workbookViewId="0">
      <selection activeCell="A19" sqref="A19"/>
    </sheetView>
  </sheetViews>
  <sheetFormatPr baseColWidth="10" defaultRowHeight="12.75" x14ac:dyDescent="0.2"/>
  <cols>
    <col min="1" max="8" width="12" customWidth="1"/>
  </cols>
  <sheetData>
    <row r="1" spans="1:8" ht="15.75" x14ac:dyDescent="0.25">
      <c r="A1" s="177" t="s">
        <v>62</v>
      </c>
    </row>
    <row r="2" spans="1:8" x14ac:dyDescent="0.2">
      <c r="H2" s="178"/>
    </row>
    <row r="3" spans="1:8" ht="81.75" customHeight="1" x14ac:dyDescent="0.2">
      <c r="A3" s="226" t="s">
        <v>132</v>
      </c>
      <c r="B3" s="226"/>
      <c r="C3" s="226"/>
      <c r="D3" s="226"/>
      <c r="E3" s="226"/>
      <c r="F3" s="226"/>
      <c r="G3" s="226"/>
      <c r="H3" s="226"/>
    </row>
    <row r="4" spans="1:8" ht="56.25" customHeight="1" x14ac:dyDescent="0.2">
      <c r="A4" s="227" t="s">
        <v>122</v>
      </c>
      <c r="B4" s="228"/>
      <c r="C4" s="228"/>
      <c r="D4" s="228"/>
      <c r="E4" s="228"/>
      <c r="F4" s="228"/>
      <c r="G4" s="228"/>
      <c r="H4" s="228"/>
    </row>
    <row r="5" spans="1:8" ht="91.5" customHeight="1" x14ac:dyDescent="0.2">
      <c r="A5" s="226" t="s">
        <v>63</v>
      </c>
      <c r="B5" s="226"/>
      <c r="C5" s="226"/>
      <c r="D5" s="226"/>
      <c r="E5" s="226"/>
      <c r="F5" s="226"/>
      <c r="G5" s="226"/>
      <c r="H5" s="226"/>
    </row>
    <row r="6" spans="1:8" ht="53.25" customHeight="1" x14ac:dyDescent="0.2">
      <c r="A6" s="226" t="s">
        <v>64</v>
      </c>
      <c r="B6" s="226"/>
      <c r="C6" s="226"/>
      <c r="D6" s="226"/>
      <c r="E6" s="226"/>
      <c r="F6" s="226"/>
      <c r="G6" s="226"/>
      <c r="H6" s="226"/>
    </row>
    <row r="7" spans="1:8" ht="62.25" customHeight="1" x14ac:dyDescent="0.2">
      <c r="A7" s="226" t="s">
        <v>133</v>
      </c>
      <c r="B7" s="226"/>
      <c r="C7" s="226"/>
      <c r="D7" s="226"/>
      <c r="E7" s="226"/>
      <c r="F7" s="226"/>
      <c r="G7" s="226"/>
      <c r="H7" s="226"/>
    </row>
    <row r="8" spans="1:8" ht="56.25" customHeight="1" x14ac:dyDescent="0.2">
      <c r="A8" s="229" t="s">
        <v>65</v>
      </c>
      <c r="B8" s="226"/>
      <c r="C8" s="226"/>
      <c r="D8" s="226"/>
      <c r="E8" s="226"/>
      <c r="F8" s="226"/>
      <c r="G8" s="226"/>
      <c r="H8" s="226"/>
    </row>
    <row r="9" spans="1:8" ht="53.25" customHeight="1" x14ac:dyDescent="0.2">
      <c r="A9" s="226" t="s">
        <v>66</v>
      </c>
      <c r="B9" s="226"/>
      <c r="C9" s="226"/>
      <c r="D9" s="226"/>
      <c r="E9" s="226"/>
      <c r="F9" s="226"/>
      <c r="G9" s="226"/>
      <c r="H9" s="226"/>
    </row>
    <row r="10" spans="1:8" ht="40.5" customHeight="1" x14ac:dyDescent="0.2">
      <c r="A10" s="226" t="s">
        <v>67</v>
      </c>
      <c r="B10" s="226"/>
      <c r="C10" s="226"/>
      <c r="D10" s="226"/>
      <c r="E10" s="226"/>
      <c r="F10" s="226"/>
      <c r="G10" s="226"/>
      <c r="H10" s="226"/>
    </row>
    <row r="11" spans="1:8" ht="30.75" customHeight="1" x14ac:dyDescent="0.2">
      <c r="A11" s="227" t="s">
        <v>123</v>
      </c>
      <c r="B11" s="228"/>
      <c r="C11" s="228"/>
      <c r="D11" s="228"/>
      <c r="E11" s="228"/>
      <c r="F11" s="228"/>
      <c r="G11" s="228"/>
      <c r="H11" s="228"/>
    </row>
    <row r="12" spans="1:8" ht="41.25" customHeight="1" x14ac:dyDescent="0.2">
      <c r="A12" s="226" t="s">
        <v>68</v>
      </c>
      <c r="B12" s="226"/>
      <c r="C12" s="226"/>
      <c r="D12" s="226"/>
      <c r="E12" s="226"/>
      <c r="F12" s="226"/>
      <c r="G12" s="226"/>
      <c r="H12" s="226"/>
    </row>
    <row r="13" spans="1:8" ht="31.5" customHeight="1" x14ac:dyDescent="0.2">
      <c r="A13" s="227" t="s">
        <v>124</v>
      </c>
      <c r="B13" s="228"/>
      <c r="C13" s="228"/>
      <c r="D13" s="228"/>
      <c r="E13" s="228"/>
      <c r="F13" s="228"/>
      <c r="G13" s="228"/>
      <c r="H13" s="228"/>
    </row>
    <row r="14" spans="1:8" ht="42.75" customHeight="1" x14ac:dyDescent="0.2">
      <c r="A14" s="225" t="s">
        <v>134</v>
      </c>
      <c r="B14" s="226"/>
      <c r="C14" s="226"/>
      <c r="D14" s="226"/>
      <c r="E14" s="226"/>
      <c r="F14" s="226"/>
      <c r="G14" s="226"/>
      <c r="H14" s="226"/>
    </row>
  </sheetData>
  <sheetProtection password="DA23" sheet="1" objects="1" scenarios="1" selectLockedCells="1"/>
  <mergeCells count="12">
    <mergeCell ref="A3:H3"/>
    <mergeCell ref="A6:H6"/>
    <mergeCell ref="A7:H7"/>
    <mergeCell ref="A8:H8"/>
    <mergeCell ref="A5:H5"/>
    <mergeCell ref="A4:H4"/>
    <mergeCell ref="A14:H14"/>
    <mergeCell ref="A13:H13"/>
    <mergeCell ref="A9:H9"/>
    <mergeCell ref="A10:H10"/>
    <mergeCell ref="A11:H11"/>
    <mergeCell ref="A12:H12"/>
  </mergeCells>
  <phoneticPr fontId="13" type="noConversion"/>
  <pageMargins left="0.35433070866141736" right="0.43307086614173229" top="0.23622047244094491" bottom="0.39370078740157483" header="0.19685039370078741" footer="0.35433070866141736"/>
  <pageSetup paperSize="9" fitToHeight="3" orientation="portrait" r:id="rId1"/>
  <headerFooter alignWithMargins="0">
    <oddFooter>&amp;L&amp;8#527411v2A&amp;Rdécembre 2010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H43"/>
  <sheetViews>
    <sheetView showGridLines="0" showRowColHeaders="0" workbookViewId="0">
      <selection activeCell="A45" sqref="A45"/>
    </sheetView>
  </sheetViews>
  <sheetFormatPr baseColWidth="10" defaultRowHeight="12.75" x14ac:dyDescent="0.2"/>
  <cols>
    <col min="1" max="1" width="5.42578125" style="8" customWidth="1"/>
    <col min="2" max="7" width="11.42578125" style="8"/>
    <col min="8" max="8" width="24" style="8" customWidth="1"/>
    <col min="9" max="16384" width="11.42578125" style="8"/>
  </cols>
  <sheetData>
    <row r="1" spans="1:8" ht="15.75" x14ac:dyDescent="0.25">
      <c r="A1" s="179" t="s">
        <v>69</v>
      </c>
      <c r="H1" s="17"/>
    </row>
    <row r="2" spans="1:8" ht="5.25" customHeight="1" x14ac:dyDescent="0.2"/>
    <row r="3" spans="1:8" x14ac:dyDescent="0.2">
      <c r="A3" s="230" t="s">
        <v>70</v>
      </c>
      <c r="B3" s="231"/>
      <c r="C3" s="231"/>
      <c r="D3" s="231"/>
      <c r="E3" s="231"/>
      <c r="F3" s="231"/>
      <c r="G3" s="231"/>
      <c r="H3" s="231"/>
    </row>
    <row r="4" spans="1:8" ht="28.5" customHeight="1" x14ac:dyDescent="0.2">
      <c r="A4" s="232" t="s">
        <v>125</v>
      </c>
      <c r="B4" s="233"/>
      <c r="C4" s="233"/>
      <c r="D4" s="233"/>
      <c r="E4" s="233"/>
      <c r="F4" s="233"/>
      <c r="G4" s="233"/>
      <c r="H4" s="233"/>
    </row>
    <row r="5" spans="1:8" ht="19.5" customHeight="1" x14ac:dyDescent="0.2">
      <c r="A5" s="180"/>
      <c r="B5" s="180" t="s">
        <v>71</v>
      </c>
      <c r="C5" s="180"/>
      <c r="D5" s="180"/>
      <c r="E5" s="180"/>
      <c r="F5" s="180"/>
      <c r="G5" s="180"/>
      <c r="H5" s="180"/>
    </row>
    <row r="6" spans="1:8" x14ac:dyDescent="0.2">
      <c r="A6" s="180"/>
      <c r="B6" s="180" t="s">
        <v>72</v>
      </c>
      <c r="C6" s="180"/>
      <c r="D6" s="180"/>
      <c r="E6" s="180"/>
      <c r="F6" s="180"/>
      <c r="G6" s="180"/>
      <c r="H6" s="180"/>
    </row>
    <row r="7" spans="1:8" x14ac:dyDescent="0.2">
      <c r="A7" s="180"/>
      <c r="B7" s="181" t="s">
        <v>73</v>
      </c>
      <c r="C7" s="180"/>
      <c r="D7" s="180"/>
      <c r="E7" s="180"/>
      <c r="F7" s="180"/>
      <c r="G7" s="180"/>
      <c r="H7" s="180"/>
    </row>
    <row r="8" spans="1:8" x14ac:dyDescent="0.2">
      <c r="A8" s="180"/>
      <c r="B8" s="180" t="s">
        <v>74</v>
      </c>
      <c r="C8" s="180"/>
      <c r="D8" s="180"/>
      <c r="E8" s="180"/>
      <c r="F8" s="180"/>
      <c r="G8" s="180"/>
      <c r="H8" s="180"/>
    </row>
    <row r="9" spans="1:8" x14ac:dyDescent="0.2">
      <c r="A9" s="180"/>
      <c r="B9" s="180" t="s">
        <v>75</v>
      </c>
      <c r="C9" s="180"/>
      <c r="D9" s="180"/>
      <c r="E9" s="180"/>
      <c r="F9" s="180"/>
      <c r="G9" s="180"/>
      <c r="H9" s="180"/>
    </row>
    <row r="10" spans="1:8" x14ac:dyDescent="0.2">
      <c r="A10" s="180"/>
      <c r="B10" s="180" t="s">
        <v>76</v>
      </c>
      <c r="C10" s="180"/>
      <c r="D10" s="180"/>
      <c r="E10" s="180"/>
      <c r="F10" s="180"/>
      <c r="G10" s="180"/>
      <c r="H10" s="180"/>
    </row>
    <row r="11" spans="1:8" ht="15" customHeight="1" x14ac:dyDescent="0.2"/>
    <row r="12" spans="1:8" ht="12.75" customHeight="1" x14ac:dyDescent="0.2">
      <c r="A12" s="230" t="s">
        <v>77</v>
      </c>
      <c r="B12" s="231"/>
      <c r="C12" s="231"/>
      <c r="D12" s="231"/>
      <c r="E12" s="231"/>
      <c r="F12" s="231"/>
      <c r="G12" s="231"/>
      <c r="H12" s="231"/>
    </row>
    <row r="13" spans="1:8" ht="28.5" customHeight="1" x14ac:dyDescent="0.2">
      <c r="A13" s="232" t="s">
        <v>78</v>
      </c>
      <c r="B13" s="233"/>
      <c r="C13" s="233"/>
      <c r="D13" s="233"/>
      <c r="E13" s="233"/>
      <c r="F13" s="233"/>
      <c r="G13" s="233"/>
      <c r="H13" s="233"/>
    </row>
    <row r="14" spans="1:8" ht="15" customHeight="1" x14ac:dyDescent="0.2"/>
    <row r="15" spans="1:8" ht="12.75" customHeight="1" x14ac:dyDescent="0.2">
      <c r="A15" s="230" t="s">
        <v>79</v>
      </c>
      <c r="B15" s="231"/>
      <c r="C15" s="231"/>
      <c r="D15" s="231"/>
      <c r="E15" s="231"/>
      <c r="F15" s="231"/>
      <c r="G15" s="231"/>
      <c r="H15" s="231"/>
    </row>
    <row r="16" spans="1:8" x14ac:dyDescent="0.2">
      <c r="A16" s="232" t="s">
        <v>80</v>
      </c>
      <c r="B16" s="233"/>
      <c r="C16" s="233"/>
      <c r="D16" s="233"/>
      <c r="E16" s="233"/>
      <c r="F16" s="233"/>
      <c r="G16" s="233"/>
      <c r="H16" s="233"/>
    </row>
    <row r="17" spans="1:8" ht="17.25" customHeight="1" x14ac:dyDescent="0.2">
      <c r="A17" s="180"/>
      <c r="B17" s="180" t="s">
        <v>81</v>
      </c>
      <c r="C17" s="180"/>
      <c r="D17" s="180"/>
      <c r="E17" s="180"/>
      <c r="F17" s="180"/>
      <c r="G17" s="180"/>
      <c r="H17" s="180"/>
    </row>
    <row r="18" spans="1:8" x14ac:dyDescent="0.2">
      <c r="A18" s="180"/>
      <c r="B18" s="180" t="s">
        <v>82</v>
      </c>
      <c r="C18" s="180"/>
      <c r="D18" s="180"/>
      <c r="E18" s="180"/>
      <c r="F18" s="180"/>
      <c r="G18" s="180"/>
      <c r="H18" s="180"/>
    </row>
    <row r="19" spans="1:8" x14ac:dyDescent="0.2">
      <c r="A19" s="180"/>
      <c r="B19" s="181" t="s">
        <v>83</v>
      </c>
      <c r="C19" s="180"/>
      <c r="D19" s="180"/>
      <c r="E19" s="180"/>
      <c r="F19" s="180"/>
      <c r="G19" s="180"/>
      <c r="H19" s="180"/>
    </row>
    <row r="20" spans="1:8" x14ac:dyDescent="0.2">
      <c r="A20" s="180"/>
      <c r="B20" s="180" t="s">
        <v>84</v>
      </c>
      <c r="C20" s="180"/>
      <c r="D20" s="180"/>
      <c r="E20" s="180"/>
      <c r="F20" s="180"/>
      <c r="G20" s="180"/>
      <c r="H20" s="180"/>
    </row>
    <row r="21" spans="1:8" x14ac:dyDescent="0.2">
      <c r="A21" s="180"/>
      <c r="B21" s="180" t="s">
        <v>85</v>
      </c>
      <c r="C21" s="180"/>
      <c r="D21" s="180"/>
      <c r="E21" s="180"/>
      <c r="F21" s="180"/>
      <c r="G21" s="180"/>
      <c r="H21" s="180"/>
    </row>
    <row r="22" spans="1:8" x14ac:dyDescent="0.2">
      <c r="A22" s="180"/>
      <c r="B22" s="180" t="s">
        <v>86</v>
      </c>
      <c r="C22" s="180"/>
      <c r="D22" s="180"/>
      <c r="E22" s="180"/>
      <c r="F22" s="180"/>
      <c r="G22" s="180"/>
      <c r="H22" s="180"/>
    </row>
    <row r="23" spans="1:8" ht="15" customHeight="1" x14ac:dyDescent="0.2"/>
    <row r="24" spans="1:8" x14ac:dyDescent="0.2">
      <c r="A24" s="234" t="s">
        <v>87</v>
      </c>
      <c r="B24" s="235"/>
      <c r="C24" s="235"/>
      <c r="D24" s="235"/>
      <c r="E24" s="235"/>
      <c r="F24" s="235"/>
      <c r="G24" s="235"/>
      <c r="H24" s="235"/>
    </row>
    <row r="25" spans="1:8" ht="18" customHeight="1" x14ac:dyDescent="0.2">
      <c r="A25" s="238" t="s">
        <v>80</v>
      </c>
      <c r="B25" s="239"/>
      <c r="C25" s="239"/>
      <c r="D25" s="239"/>
      <c r="E25" s="239"/>
      <c r="F25" s="239"/>
      <c r="G25" s="239"/>
      <c r="H25" s="239"/>
    </row>
    <row r="26" spans="1:8" ht="14.25" customHeight="1" x14ac:dyDescent="0.2">
      <c r="A26" s="182"/>
      <c r="B26" s="182" t="s">
        <v>88</v>
      </c>
      <c r="C26" s="182"/>
      <c r="D26" s="182"/>
      <c r="E26" s="182"/>
      <c r="F26" s="182"/>
      <c r="G26" s="182"/>
      <c r="H26" s="182"/>
    </row>
    <row r="27" spans="1:8" x14ac:dyDescent="0.2">
      <c r="A27" s="182"/>
      <c r="B27" s="182" t="s">
        <v>89</v>
      </c>
      <c r="C27" s="182"/>
      <c r="D27" s="182"/>
      <c r="E27" s="182"/>
      <c r="F27" s="182"/>
      <c r="G27" s="182"/>
      <c r="H27" s="182"/>
    </row>
    <row r="28" spans="1:8" x14ac:dyDescent="0.2">
      <c r="A28" s="182"/>
      <c r="B28" s="182" t="s">
        <v>90</v>
      </c>
      <c r="C28" s="182"/>
      <c r="D28" s="182"/>
      <c r="E28" s="182"/>
      <c r="F28" s="182"/>
      <c r="G28" s="182"/>
      <c r="H28" s="182"/>
    </row>
    <row r="29" spans="1:8" x14ac:dyDescent="0.2">
      <c r="A29" s="182"/>
      <c r="B29" s="182" t="s">
        <v>91</v>
      </c>
      <c r="C29" s="182"/>
      <c r="D29" s="182"/>
      <c r="E29" s="182"/>
      <c r="F29" s="182"/>
      <c r="G29" s="182"/>
      <c r="H29" s="182"/>
    </row>
    <row r="30" spans="1:8" x14ac:dyDescent="0.2">
      <c r="A30" s="182"/>
      <c r="B30" s="182" t="s">
        <v>92</v>
      </c>
      <c r="C30" s="182"/>
      <c r="D30" s="182"/>
      <c r="E30" s="182"/>
      <c r="F30" s="182"/>
      <c r="G30" s="182"/>
      <c r="H30" s="182"/>
    </row>
    <row r="31" spans="1:8" x14ac:dyDescent="0.2">
      <c r="A31" s="182"/>
      <c r="B31" s="182" t="s">
        <v>93</v>
      </c>
      <c r="C31" s="182"/>
      <c r="D31" s="182"/>
      <c r="E31" s="182"/>
      <c r="F31" s="182"/>
      <c r="G31" s="182"/>
      <c r="H31" s="182"/>
    </row>
    <row r="32" spans="1:8" ht="15" customHeight="1" x14ac:dyDescent="0.2"/>
    <row r="33" spans="1:8" x14ac:dyDescent="0.2">
      <c r="A33" s="236" t="s">
        <v>94</v>
      </c>
      <c r="B33" s="237"/>
      <c r="C33" s="237"/>
      <c r="D33" s="237"/>
      <c r="E33" s="237"/>
      <c r="F33" s="237"/>
      <c r="G33" s="237"/>
      <c r="H33" s="237"/>
    </row>
    <row r="34" spans="1:8" x14ac:dyDescent="0.2">
      <c r="A34" s="243" t="s">
        <v>80</v>
      </c>
      <c r="B34" s="244"/>
      <c r="C34" s="244"/>
      <c r="D34" s="244"/>
      <c r="E34" s="244"/>
      <c r="F34" s="244"/>
      <c r="G34" s="244"/>
      <c r="H34" s="244"/>
    </row>
    <row r="35" spans="1:8" ht="19.5" customHeight="1" x14ac:dyDescent="0.2">
      <c r="A35" s="183"/>
      <c r="B35" s="183" t="s">
        <v>95</v>
      </c>
      <c r="C35" s="183"/>
      <c r="D35" s="183"/>
      <c r="E35" s="183"/>
      <c r="F35" s="183"/>
      <c r="G35" s="183"/>
      <c r="H35" s="183"/>
    </row>
    <row r="36" spans="1:8" x14ac:dyDescent="0.2">
      <c r="A36" s="183"/>
      <c r="B36" s="183" t="s">
        <v>96</v>
      </c>
      <c r="C36" s="183"/>
      <c r="D36" s="183"/>
      <c r="E36" s="183"/>
      <c r="F36" s="183"/>
      <c r="G36" s="183"/>
      <c r="H36" s="183"/>
    </row>
    <row r="37" spans="1:8" x14ac:dyDescent="0.2">
      <c r="A37" s="183"/>
      <c r="B37" s="183" t="s">
        <v>97</v>
      </c>
      <c r="C37" s="183"/>
      <c r="D37" s="183"/>
      <c r="E37" s="183"/>
      <c r="F37" s="183"/>
      <c r="G37" s="183"/>
      <c r="H37" s="183"/>
    </row>
    <row r="38" spans="1:8" x14ac:dyDescent="0.2">
      <c r="A38" s="183"/>
      <c r="B38" s="183" t="s">
        <v>98</v>
      </c>
      <c r="C38" s="183"/>
      <c r="D38" s="183"/>
      <c r="E38" s="183"/>
      <c r="F38" s="183"/>
      <c r="G38" s="183"/>
      <c r="H38" s="183"/>
    </row>
    <row r="39" spans="1:8" x14ac:dyDescent="0.2">
      <c r="A39" s="183"/>
      <c r="B39" s="183" t="s">
        <v>99</v>
      </c>
      <c r="C39" s="183"/>
      <c r="D39" s="183"/>
      <c r="E39" s="183"/>
      <c r="F39" s="183"/>
      <c r="G39" s="183"/>
      <c r="H39" s="183"/>
    </row>
    <row r="40" spans="1:8" ht="15" customHeight="1" thickBot="1" x14ac:dyDescent="0.25">
      <c r="A40" s="7"/>
      <c r="B40" s="7"/>
      <c r="C40" s="7"/>
      <c r="D40" s="7"/>
      <c r="E40" s="7"/>
      <c r="F40" s="7"/>
      <c r="G40" s="7"/>
      <c r="H40" s="7"/>
    </row>
    <row r="41" spans="1:8" x14ac:dyDescent="0.2">
      <c r="A41" s="245" t="s">
        <v>100</v>
      </c>
      <c r="B41" s="246"/>
      <c r="C41" s="246"/>
      <c r="D41" s="246"/>
      <c r="E41" s="246"/>
      <c r="F41" s="246"/>
      <c r="G41" s="246"/>
      <c r="H41" s="247"/>
    </row>
    <row r="42" spans="1:8" ht="39.75" customHeight="1" thickBot="1" x14ac:dyDescent="0.25">
      <c r="A42" s="240" t="s">
        <v>126</v>
      </c>
      <c r="B42" s="241"/>
      <c r="C42" s="241"/>
      <c r="D42" s="241"/>
      <c r="E42" s="241"/>
      <c r="F42" s="241"/>
      <c r="G42" s="241"/>
      <c r="H42" s="242"/>
    </row>
    <row r="43" spans="1:8" x14ac:dyDescent="0.2">
      <c r="A43" s="184"/>
      <c r="B43" s="184"/>
      <c r="C43" s="184"/>
      <c r="D43" s="184"/>
      <c r="E43" s="184"/>
      <c r="F43" s="184"/>
      <c r="G43" s="184"/>
      <c r="H43" s="184"/>
    </row>
  </sheetData>
  <sheetProtection password="DA23" sheet="1" objects="1" scenarios="1" selectLockedCells="1"/>
  <mergeCells count="12">
    <mergeCell ref="A42:H42"/>
    <mergeCell ref="A34:H34"/>
    <mergeCell ref="A41:H41"/>
    <mergeCell ref="A3:H3"/>
    <mergeCell ref="A13:H13"/>
    <mergeCell ref="A24:H24"/>
    <mergeCell ref="A33:H33"/>
    <mergeCell ref="A4:H4"/>
    <mergeCell ref="A25:H25"/>
    <mergeCell ref="A12:H12"/>
    <mergeCell ref="A15:H15"/>
    <mergeCell ref="A16:H16"/>
  </mergeCells>
  <phoneticPr fontId="13" type="noConversion"/>
  <pageMargins left="0.35433070866141736" right="0.43307086614173229" top="0.23622047244094491" bottom="0.39370078740157483" header="0.19685039370078741" footer="0.35433070866141736"/>
  <pageSetup paperSize="9" scale="99" fitToHeight="3" orientation="portrait" r:id="rId1"/>
  <headerFooter alignWithMargins="0">
    <oddFooter>&amp;L&amp;8#527411v2A&amp;Rdécembre 2010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table récapitulative</vt:lpstr>
      <vt:lpstr>fév.</vt:lpstr>
      <vt:lpstr>mars</vt:lpstr>
      <vt:lpstr>avril</vt:lpstr>
      <vt:lpstr>mai</vt:lpstr>
      <vt:lpstr>juin</vt:lpstr>
      <vt:lpstr>juil.</vt:lpstr>
      <vt:lpstr>explications</vt:lpstr>
      <vt:lpstr>classification des tâches</vt:lpstr>
      <vt:lpstr>exemple</vt:lpstr>
    </vt:vector>
  </TitlesOfParts>
  <Company>hpa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AZE für Lehrpersonen 2. Semester, jung</dc:title>
  <dc:subject>Spezialunterricht</dc:subject>
  <dc:creator>AKVB</dc:creator>
  <cp:lastModifiedBy>Rognon Patrick, ERZ-AKVB-FBS</cp:lastModifiedBy>
  <cp:lastPrinted>2010-12-15T14:31:44Z</cp:lastPrinted>
  <dcterms:created xsi:type="dcterms:W3CDTF">1996-02-08T13:28:17Z</dcterms:created>
  <dcterms:modified xsi:type="dcterms:W3CDTF">2020-12-18T07:41:05Z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