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DieseArbeitsmappe"/>
  <mc:AlternateContent xmlns:mc="http://schemas.openxmlformats.org/markup-compatibility/2006">
    <mc:Choice Requires="x15">
      <x15ac:absPath xmlns:x15ac="http://schemas.microsoft.com/office/spreadsheetml/2010/11/ac" url="Q:\APD\Personalinformatik\Fachapplikationen\EMMA Einzellektionen\01_Formular A (Alle Schulen)\01_Excel-Formulare\02_Entwicklung\Excel Desktop-App\"/>
    </mc:Choice>
  </mc:AlternateContent>
  <workbookProtection workbookAlgorithmName="SHA-512" workbookHashValue="g3kBmrTCtc/UqTORT2CAeHb6PNT49oNSuxVE6Ucr1wgaL42hZSsIGyxzLSdhKGGs2O7NXlVvnwPVqAmBLFo7Lw==" workbookSaltValue="QGCjlb9JhB0sHUwMtxCWBg==" workbookSpinCount="100000" lockStructure="1"/>
  <bookViews>
    <workbookView xWindow="0" yWindow="0" windowWidth="19200" windowHeight="6345"/>
  </bookViews>
  <sheets>
    <sheet name="Guide" sheetId="32" r:id="rId1"/>
    <sheet name="Annonce de leçons ponctuelles" sheetId="20" r:id="rId2"/>
    <sheet name="Données personnelles" sheetId="31" r:id="rId3"/>
    <sheet name="SAP-Import" sheetId="39" r:id="rId4"/>
    <sheet name="SAP-Import_EL" sheetId="19" state="hidden" r:id="rId5"/>
    <sheet name="Listenwerte" sheetId="7" state="hidden" r:id="rId6"/>
  </sheets>
  <externalReferences>
    <externalReference r:id="rId7"/>
    <externalReference r:id="rId8"/>
  </externalReferences>
  <definedNames>
    <definedName name="_xlnm._FilterDatabase" localSheetId="1" hidden="1">'Annonce de leçons ponctuelles'!$B$24:$BF$25</definedName>
    <definedName name="_xlnm._FilterDatabase" localSheetId="5" hidden="1">Listenwerte!$A$1:$J$51</definedName>
    <definedName name="ABG_1">Listenwerte!$AG$2:$AG$5</definedName>
    <definedName name="ABG_2">Listenwerte!$AG$6:$AG$8</definedName>
    <definedName name="ABG_3">Listenwerte!$AG$9:$AG$11</definedName>
    <definedName name="ABG_4">Listenwerte!$AG$12:$AG$13</definedName>
    <definedName name="Abwesenheiten">Listenwerte!$J$2:$J$20</definedName>
    <definedName name="LAID1">Listenwerte!$AA$2:$AA$8</definedName>
    <definedName name="LAID2">Listenwerte!$AA$9:$AA$14</definedName>
    <definedName name="LAID3">Listenwerte!$AA$15:$AA$32</definedName>
    <definedName name="STID1">Listenwerte!$X$2:$X$10</definedName>
    <definedName name="STID2">Listenwerte!$X$11:$X$15</definedName>
    <definedName name="STID3">Listenwerte!$X$16:$X$19</definedName>
    <definedName name="STID4">Listenwerte!$X$20</definedName>
  </definedNames>
  <calcPr calcId="162913"/>
  <extLst>
    <ext xmlns:x14="http://schemas.microsoft.com/office/spreadsheetml/2009/9/main" uri="{79F54976-1DA5-4618-B147-4CDE4B953A38}">
      <x14:workbookPr defaultImageDpi="150" discardImageEditData="1"/>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46" i="20" l="1"/>
  <c r="C2" i="19" l="1"/>
  <c r="P6" i="19"/>
  <c r="P10" i="19"/>
  <c r="P14" i="19"/>
  <c r="P17" i="19"/>
  <c r="P18" i="19"/>
  <c r="P19" i="19"/>
  <c r="P20" i="19"/>
  <c r="AI3" i="7" l="1"/>
  <c r="AI2" i="7" s="1"/>
  <c r="B25" i="39" s="1"/>
  <c r="T2" i="7" l="1"/>
  <c r="D3" i="19" l="1"/>
  <c r="D4" i="19"/>
  <c r="D5" i="19"/>
  <c r="D6" i="19"/>
  <c r="D7" i="19"/>
  <c r="D8" i="19"/>
  <c r="D9" i="19"/>
  <c r="D10" i="19"/>
  <c r="D11" i="19"/>
  <c r="D12" i="19"/>
  <c r="D13" i="19"/>
  <c r="D14" i="19"/>
  <c r="D15" i="19"/>
  <c r="D16" i="19"/>
  <c r="D17" i="19"/>
  <c r="D18" i="19"/>
  <c r="D19" i="19"/>
  <c r="D20" i="19"/>
  <c r="D21" i="19"/>
  <c r="D2" i="19"/>
  <c r="AB20" i="20" l="1"/>
  <c r="AC18" i="31" l="1"/>
  <c r="G52" i="20"/>
  <c r="A52" i="20"/>
  <c r="BP11" i="20" l="1"/>
  <c r="V2" i="7" l="1"/>
  <c r="M3" i="19" l="1"/>
  <c r="N3" i="19" s="1"/>
  <c r="G5" i="39" s="1"/>
  <c r="M4" i="19"/>
  <c r="N4" i="19" s="1"/>
  <c r="G6" i="39" s="1"/>
  <c r="M5" i="19"/>
  <c r="N5" i="19" s="1"/>
  <c r="G7" i="39" s="1"/>
  <c r="M6" i="19"/>
  <c r="N6" i="19" s="1"/>
  <c r="G8" i="39" s="1"/>
  <c r="M7" i="19"/>
  <c r="N7" i="19" s="1"/>
  <c r="G9" i="39" s="1"/>
  <c r="M8" i="19"/>
  <c r="N8" i="19" s="1"/>
  <c r="G10" i="39" s="1"/>
  <c r="M9" i="19"/>
  <c r="N9" i="19" s="1"/>
  <c r="G11" i="39" s="1"/>
  <c r="M10" i="19"/>
  <c r="N10" i="19" s="1"/>
  <c r="G12" i="39" s="1"/>
  <c r="M11" i="19"/>
  <c r="N11" i="19" s="1"/>
  <c r="G13" i="39" s="1"/>
  <c r="M12" i="19"/>
  <c r="N12" i="19" s="1"/>
  <c r="G14" i="39" s="1"/>
  <c r="M13" i="19"/>
  <c r="N13" i="19" s="1"/>
  <c r="G15" i="39" s="1"/>
  <c r="M14" i="19"/>
  <c r="N14" i="19" s="1"/>
  <c r="G16" i="39" s="1"/>
  <c r="M15" i="19"/>
  <c r="N15" i="19" s="1"/>
  <c r="G17" i="39" s="1"/>
  <c r="M16" i="19"/>
  <c r="N16" i="19" s="1"/>
  <c r="G18" i="39" s="1"/>
  <c r="M17" i="19"/>
  <c r="N17" i="19" s="1"/>
  <c r="G19" i="39" s="1"/>
  <c r="M18" i="19"/>
  <c r="N18" i="19" s="1"/>
  <c r="G20" i="39" s="1"/>
  <c r="M19" i="19"/>
  <c r="N19" i="19" s="1"/>
  <c r="G21" i="39" s="1"/>
  <c r="M20" i="19"/>
  <c r="N20" i="19" s="1"/>
  <c r="G22" i="39" s="1"/>
  <c r="M21" i="19"/>
  <c r="N21" i="19" s="1"/>
  <c r="G23" i="39" s="1"/>
  <c r="B5" i="39"/>
  <c r="E4" i="19"/>
  <c r="F4" i="19" s="1"/>
  <c r="G4" i="19" s="1"/>
  <c r="C6" i="39" s="1"/>
  <c r="B7" i="39"/>
  <c r="E6" i="19"/>
  <c r="F6" i="19" s="1"/>
  <c r="G6" i="19" s="1"/>
  <c r="C8" i="39" s="1"/>
  <c r="B9" i="39"/>
  <c r="B10" i="39"/>
  <c r="I9" i="19"/>
  <c r="J9" i="19" s="1"/>
  <c r="K9" i="19" s="1"/>
  <c r="E11" i="39" s="1"/>
  <c r="I10" i="19"/>
  <c r="J10" i="19" s="1"/>
  <c r="K10" i="19" s="1"/>
  <c r="E12" i="39" s="1"/>
  <c r="E11" i="19"/>
  <c r="F11" i="19" s="1"/>
  <c r="G11" i="19" s="1"/>
  <c r="C13" i="39" s="1"/>
  <c r="E12" i="19"/>
  <c r="F12" i="19" s="1"/>
  <c r="G12" i="19" s="1"/>
  <c r="C14" i="39" s="1"/>
  <c r="B15" i="39"/>
  <c r="E14" i="19"/>
  <c r="F14" i="19" s="1"/>
  <c r="G14" i="19" s="1"/>
  <c r="C16" i="39" s="1"/>
  <c r="E15" i="19"/>
  <c r="F15" i="19" s="1"/>
  <c r="G15" i="19" s="1"/>
  <c r="C17" i="39" s="1"/>
  <c r="B18" i="39"/>
  <c r="I17" i="19"/>
  <c r="J17" i="19" s="1"/>
  <c r="K17" i="19" s="1"/>
  <c r="E19" i="39" s="1"/>
  <c r="I18" i="19"/>
  <c r="J18" i="19" s="1"/>
  <c r="K18" i="19" s="1"/>
  <c r="E20" i="39" s="1"/>
  <c r="E19" i="19"/>
  <c r="F19" i="19" s="1"/>
  <c r="G19" i="19" s="1"/>
  <c r="C21" i="39" s="1"/>
  <c r="E20" i="19"/>
  <c r="F20" i="19" s="1"/>
  <c r="G20" i="19" s="1"/>
  <c r="C22" i="39" s="1"/>
  <c r="B23" i="39"/>
  <c r="C3" i="19"/>
  <c r="A5" i="39" s="1"/>
  <c r="C4" i="19"/>
  <c r="A6" i="39" s="1"/>
  <c r="C5" i="19"/>
  <c r="A7" i="39" s="1"/>
  <c r="C6" i="19"/>
  <c r="A8" i="39" s="1"/>
  <c r="C7" i="19"/>
  <c r="A9" i="39" s="1"/>
  <c r="C8" i="19"/>
  <c r="A10" i="39" s="1"/>
  <c r="C9" i="19"/>
  <c r="A11" i="39" s="1"/>
  <c r="C10" i="19"/>
  <c r="A12" i="39" s="1"/>
  <c r="C11" i="19"/>
  <c r="A13" i="39" s="1"/>
  <c r="C12" i="19"/>
  <c r="A14" i="39" s="1"/>
  <c r="C13" i="19"/>
  <c r="A15" i="39" s="1"/>
  <c r="C14" i="19"/>
  <c r="A16" i="39" s="1"/>
  <c r="C15" i="19"/>
  <c r="A17" i="39" s="1"/>
  <c r="C16" i="19"/>
  <c r="A18" i="39" s="1"/>
  <c r="C17" i="19"/>
  <c r="A19" i="39" s="1"/>
  <c r="C18" i="19"/>
  <c r="A20" i="39" s="1"/>
  <c r="C19" i="19"/>
  <c r="A21" i="39" s="1"/>
  <c r="C20" i="19"/>
  <c r="A22" i="39" s="1"/>
  <c r="C21" i="19"/>
  <c r="A23" i="39" s="1"/>
  <c r="G22" i="19"/>
  <c r="I16" i="19" l="1"/>
  <c r="J16" i="19" s="1"/>
  <c r="K16" i="19" s="1"/>
  <c r="E18" i="39" s="1"/>
  <c r="I15" i="19"/>
  <c r="J15" i="19" s="1"/>
  <c r="K15" i="19" s="1"/>
  <c r="E17" i="39" s="1"/>
  <c r="I8" i="19"/>
  <c r="J8" i="19" s="1"/>
  <c r="K8" i="19" s="1"/>
  <c r="E10" i="39" s="1"/>
  <c r="B17" i="39"/>
  <c r="E7" i="19"/>
  <c r="F7" i="19" s="1"/>
  <c r="G7" i="19" s="1"/>
  <c r="C9" i="39" s="1"/>
  <c r="I11" i="19"/>
  <c r="J11" i="19" s="1"/>
  <c r="K11" i="19" s="1"/>
  <c r="E13" i="39" s="1"/>
  <c r="E17" i="19"/>
  <c r="F17" i="19" s="1"/>
  <c r="G17" i="19" s="1"/>
  <c r="C19" i="39" s="1"/>
  <c r="I7" i="19"/>
  <c r="J7" i="19" s="1"/>
  <c r="K7" i="19" s="1"/>
  <c r="E9" i="39" s="1"/>
  <c r="E16" i="19"/>
  <c r="F16" i="19" s="1"/>
  <c r="G16" i="19" s="1"/>
  <c r="C18" i="39" s="1"/>
  <c r="B13" i="39"/>
  <c r="E8" i="19"/>
  <c r="F8" i="19" s="1"/>
  <c r="G8" i="19" s="1"/>
  <c r="C10" i="39" s="1"/>
  <c r="I19" i="19"/>
  <c r="J19" i="19" s="1"/>
  <c r="K19" i="19" s="1"/>
  <c r="E21" i="39" s="1"/>
  <c r="B21" i="39"/>
  <c r="B14" i="39"/>
  <c r="B19" i="39"/>
  <c r="I12" i="19"/>
  <c r="J12" i="19" s="1"/>
  <c r="K12" i="19" s="1"/>
  <c r="E14" i="39" s="1"/>
  <c r="B12" i="39"/>
  <c r="B20" i="39"/>
  <c r="E9" i="19"/>
  <c r="F9" i="19" s="1"/>
  <c r="G9" i="19" s="1"/>
  <c r="C11" i="39" s="1"/>
  <c r="B11" i="39"/>
  <c r="B22" i="39"/>
  <c r="I20" i="19"/>
  <c r="J20" i="19" s="1"/>
  <c r="K20" i="19" s="1"/>
  <c r="E22" i="39" s="1"/>
  <c r="I4" i="19"/>
  <c r="J4" i="19" s="1"/>
  <c r="K4" i="19" s="1"/>
  <c r="E6" i="39" s="1"/>
  <c r="I3" i="19"/>
  <c r="J3" i="19" s="1"/>
  <c r="K3" i="19" s="1"/>
  <c r="E5" i="39" s="1"/>
  <c r="B16" i="39"/>
  <c r="B8" i="39"/>
  <c r="E21" i="19"/>
  <c r="F21" i="19" s="1"/>
  <c r="G21" i="19" s="1"/>
  <c r="C23" i="39" s="1"/>
  <c r="E13" i="19"/>
  <c r="F13" i="19" s="1"/>
  <c r="G13" i="19" s="1"/>
  <c r="C15" i="39" s="1"/>
  <c r="E5" i="19"/>
  <c r="F5" i="19" s="1"/>
  <c r="G5" i="19" s="1"/>
  <c r="C7" i="39" s="1"/>
  <c r="E3" i="19"/>
  <c r="F3" i="19" s="1"/>
  <c r="G3" i="19" s="1"/>
  <c r="C5" i="39" s="1"/>
  <c r="I14" i="19"/>
  <c r="J14" i="19" s="1"/>
  <c r="K14" i="19" s="1"/>
  <c r="E16" i="39" s="1"/>
  <c r="I6" i="19"/>
  <c r="J6" i="19" s="1"/>
  <c r="K6" i="19" s="1"/>
  <c r="E8" i="39" s="1"/>
  <c r="E18" i="19"/>
  <c r="F18" i="19" s="1"/>
  <c r="G18" i="19" s="1"/>
  <c r="C20" i="39" s="1"/>
  <c r="E10" i="19"/>
  <c r="F10" i="19" s="1"/>
  <c r="G10" i="19" s="1"/>
  <c r="C12" i="39" s="1"/>
  <c r="I21" i="19"/>
  <c r="J21" i="19" s="1"/>
  <c r="K21" i="19" s="1"/>
  <c r="E23" i="39" s="1"/>
  <c r="I13" i="19"/>
  <c r="J13" i="19" s="1"/>
  <c r="K13" i="19" s="1"/>
  <c r="E15" i="39" s="1"/>
  <c r="I5" i="19"/>
  <c r="J5" i="19" s="1"/>
  <c r="K5" i="19" s="1"/>
  <c r="E7" i="39" s="1"/>
  <c r="B6" i="39"/>
  <c r="M2" i="19"/>
  <c r="N2" i="19" s="1"/>
  <c r="G4" i="39" s="1"/>
  <c r="E2" i="19"/>
  <c r="B3" i="19" l="1"/>
  <c r="B4" i="19"/>
  <c r="B5" i="19"/>
  <c r="B6" i="19"/>
  <c r="B7" i="19"/>
  <c r="B8" i="19"/>
  <c r="B9" i="19"/>
  <c r="B10" i="19"/>
  <c r="B11" i="19"/>
  <c r="B12" i="19"/>
  <c r="B13" i="19"/>
  <c r="B14" i="19"/>
  <c r="B15" i="19"/>
  <c r="B16" i="19"/>
  <c r="B17" i="19"/>
  <c r="B18" i="19"/>
  <c r="B19" i="19"/>
  <c r="B20" i="19"/>
  <c r="B21" i="19"/>
  <c r="A4" i="39"/>
  <c r="H16" i="39" l="1"/>
  <c r="O14" i="19"/>
  <c r="H20" i="39"/>
  <c r="O18" i="19"/>
  <c r="H12" i="39"/>
  <c r="O10" i="19"/>
  <c r="H22" i="39"/>
  <c r="O20" i="19"/>
  <c r="O16" i="19"/>
  <c r="P16" i="19" s="1"/>
  <c r="H18" i="39" s="1"/>
  <c r="O8" i="19"/>
  <c r="P8" i="19" s="1"/>
  <c r="H10" i="39" s="1"/>
  <c r="O12" i="19"/>
  <c r="P12" i="19" s="1"/>
  <c r="H14" i="39" s="1"/>
  <c r="H19" i="39"/>
  <c r="O17" i="19"/>
  <c r="O9" i="19"/>
  <c r="P9" i="19" s="1"/>
  <c r="H11" i="39" s="1"/>
  <c r="O15" i="19"/>
  <c r="P15" i="19" s="1"/>
  <c r="H17" i="39" s="1"/>
  <c r="O7" i="19"/>
  <c r="P7" i="19" s="1"/>
  <c r="H9" i="39" s="1"/>
  <c r="O21" i="19"/>
  <c r="P21" i="19" s="1"/>
  <c r="H23" i="39" s="1"/>
  <c r="O13" i="19"/>
  <c r="P13" i="19" s="1"/>
  <c r="H15" i="39" s="1"/>
  <c r="H21" i="39"/>
  <c r="O19" i="19"/>
  <c r="O11" i="19"/>
  <c r="P11" i="19" s="1"/>
  <c r="H13" i="39" s="1"/>
  <c r="H8" i="39"/>
  <c r="O6" i="19"/>
  <c r="O5" i="19"/>
  <c r="P5" i="19" s="1"/>
  <c r="H7" i="39" s="1"/>
  <c r="O4" i="19"/>
  <c r="P4" i="19" s="1"/>
  <c r="H6" i="39" s="1"/>
  <c r="O3" i="19"/>
  <c r="P3" i="19" s="1"/>
  <c r="H5" i="39" s="1"/>
  <c r="M69" i="20" l="1"/>
  <c r="M65" i="20"/>
  <c r="B4" i="39" l="1"/>
  <c r="B2" i="19"/>
  <c r="O2" i="19" l="1"/>
  <c r="P2" i="19" s="1"/>
  <c r="H4" i="39" s="1"/>
  <c r="M68" i="20"/>
  <c r="M67" i="20"/>
  <c r="M66" i="20"/>
  <c r="F2" i="19" l="1"/>
  <c r="G2" i="19" s="1"/>
  <c r="C4" i="39" s="1"/>
  <c r="I2" i="19"/>
  <c r="J2" i="19" s="1"/>
  <c r="K2" i="19" s="1"/>
  <c r="E4" i="39" s="1"/>
  <c r="P10" i="20" l="1"/>
  <c r="B6" i="7" s="1"/>
</calcChain>
</file>

<file path=xl/sharedStrings.xml><?xml version="1.0" encoding="utf-8"?>
<sst xmlns="http://schemas.openxmlformats.org/spreadsheetml/2006/main" count="535" uniqueCount="285">
  <si>
    <t>Beschreibung</t>
  </si>
  <si>
    <t>Total</t>
  </si>
  <si>
    <t>Nein</t>
  </si>
  <si>
    <t>Ja</t>
  </si>
  <si>
    <t>Betrag</t>
  </si>
  <si>
    <t>Grund der Abrechnung</t>
  </si>
  <si>
    <t>Schultyp</t>
  </si>
  <si>
    <t>Volksschule</t>
  </si>
  <si>
    <t>Maturitätsschule</t>
  </si>
  <si>
    <t>Schultyp-ID</t>
  </si>
  <si>
    <t>STID1</t>
  </si>
  <si>
    <t>STID2</t>
  </si>
  <si>
    <t>STID3</t>
  </si>
  <si>
    <t>Zeile</t>
  </si>
  <si>
    <t>STID</t>
  </si>
  <si>
    <t>Schulstufen_Formular</t>
  </si>
  <si>
    <t>Berufsschule oder höhere Fachschule</t>
  </si>
  <si>
    <t>Lohnart (Tarifgrundlage)</t>
  </si>
  <si>
    <t>Lohnart-ID</t>
  </si>
  <si>
    <t>Lohnart_Dropdown_Code</t>
  </si>
  <si>
    <t>LAID1</t>
  </si>
  <si>
    <t>LAID2</t>
  </si>
  <si>
    <t>LAID3</t>
  </si>
  <si>
    <t>Hilfszelle AS26 AS41</t>
  </si>
  <si>
    <t>Datum</t>
  </si>
  <si>
    <t>Nationalität</t>
  </si>
  <si>
    <t>Ausländerausweis</t>
  </si>
  <si>
    <t>Anrede</t>
  </si>
  <si>
    <t>Zivilstand Formular</t>
  </si>
  <si>
    <t>Personalnummer</t>
  </si>
  <si>
    <t>Lart</t>
  </si>
  <si>
    <t>Währung</t>
  </si>
  <si>
    <t>Anzahl/Ein</t>
  </si>
  <si>
    <t>ZME</t>
  </si>
  <si>
    <t>Beginn</t>
  </si>
  <si>
    <t>Zuordnung</t>
  </si>
  <si>
    <t>Lohnart</t>
  </si>
  <si>
    <t>Lektion Vorkurs, WB-Stv.B (CHF 85) / 2560</t>
  </si>
  <si>
    <t>Lektion Atelier LWS-Stv.A (CHF 64) / 2547</t>
  </si>
  <si>
    <t>Lektion Atelier LWS-Stv.B (CHF 51) / 2548</t>
  </si>
  <si>
    <t>Lektion Ber.FS GK10-Stv.A (CHF 89) / 2553</t>
  </si>
  <si>
    <t>Lektion Ber.FS GK10-Stv.B (CHF 72) / 2554</t>
  </si>
  <si>
    <t>Lektion Ber.FS GK13-Stv.A (CHF 99) / 2551</t>
  </si>
  <si>
    <t>Lektion Ber.FS GK13-Stv.B (CHF 80) / 2552</t>
  </si>
  <si>
    <t>Lektion Ber.vorb.SJ-Stv.A (CHF 86) / 2545</t>
  </si>
  <si>
    <t>Lektion Ber.vorb.SJ-Stv.B (CHF 69) / 2546</t>
  </si>
  <si>
    <t>Lektion Gym, BM, FM-Stv.A (CHF 115) / 2549</t>
  </si>
  <si>
    <t>Lektion HFS, NDS-Stv.B (CHF 97) / 2558</t>
  </si>
  <si>
    <t>Lektion HMS, k. BFS-Stv.A (CHF 106) / 2555</t>
  </si>
  <si>
    <t>Lektion HMS, k. BFS-Stv.B (CHF 85) / 2556</t>
  </si>
  <si>
    <t>Lektion KG, BS, PS-KlaHi (CHF 30) / 2540</t>
  </si>
  <si>
    <t>Lektion KG, BS, PS-Stv.A (CHF 71) / 2541</t>
  </si>
  <si>
    <t>Lektion KG, BS, PS-Stv.B (CHF 57) / 2542</t>
  </si>
  <si>
    <t>Lektion Sek I-Stv.B (CHF 64) / 2544</t>
  </si>
  <si>
    <t>Lektion Vorkurs, WB-Stv.A (CHF 106) / 2559</t>
  </si>
  <si>
    <t>Lohnart Code</t>
  </si>
  <si>
    <t>Anzahl</t>
  </si>
  <si>
    <t>Lektion pauschal / 2515</t>
  </si>
  <si>
    <t>Lektion Fachreferent/in / 2530</t>
  </si>
  <si>
    <t>Fachreferenten Lohnart-Autofill</t>
  </si>
  <si>
    <t>X</t>
  </si>
  <si>
    <t>Bestätigung</t>
  </si>
  <si>
    <t>Einzellektionen-Meldung</t>
  </si>
  <si>
    <t>Personaldaten</t>
  </si>
  <si>
    <t>Zuordnungstext</t>
  </si>
  <si>
    <t>Name</t>
  </si>
  <si>
    <t>ABG</t>
  </si>
  <si>
    <t>AGB</t>
  </si>
  <si>
    <t>ABG_1</t>
  </si>
  <si>
    <t>ABG_2</t>
  </si>
  <si>
    <t>ABG_3</t>
  </si>
  <si>
    <t>2</t>
  </si>
  <si>
    <t>4</t>
  </si>
  <si>
    <t>1</t>
  </si>
  <si>
    <t>OK</t>
  </si>
  <si>
    <t>NOK</t>
  </si>
  <si>
    <t>Hilfsspalte Beginn</t>
  </si>
  <si>
    <t>Anzahl Hilfsspalte 2</t>
  </si>
  <si>
    <t>Anzahl Hilfsspalte 1</t>
  </si>
  <si>
    <t>Betrag Hilsspalte 2</t>
  </si>
  <si>
    <t>Betrag Hilfsspalte 1</t>
  </si>
  <si>
    <t>Angabe Betrag</t>
  </si>
  <si>
    <t>Angabe Anzahl</t>
  </si>
  <si>
    <t>Zuordnung Hilfsspalte</t>
  </si>
  <si>
    <t>Datum Heute</t>
  </si>
  <si>
    <t>Ablaufdatum Formular</t>
  </si>
  <si>
    <t>Formel</t>
  </si>
  <si>
    <t>Anleitung</t>
  </si>
  <si>
    <t>Texte</t>
  </si>
  <si>
    <t>Temp Texte / Tooltips</t>
  </si>
  <si>
    <t>Die Nummer finden Sie auf Ihrer Lohnabrechnung (ehemals PERSISKA-Nr.)</t>
  </si>
  <si>
    <t>Folgendes Datumsformat zulässig: TT.MM.JJJJ (z. B. 14.09.1984)</t>
  </si>
  <si>
    <t>Zuerst Schultyp im 1. Abschnitt auswählen, um Antwortoptionen zu sehen</t>
  </si>
  <si>
    <t>Erläuterungen zu den möglichen Antwortoptionen finden Sie in der Registerkarte "Anleitung"</t>
  </si>
  <si>
    <t>Datum der Einzellektion</t>
  </si>
  <si>
    <t>Wählen Sie nachfolgend die zutreffenste Antwortmöglichkeit aus</t>
  </si>
  <si>
    <t>Geben Sie den total auszubezahlenden Betrag an.</t>
  </si>
  <si>
    <t>Angabe im 2. Abschnitt</t>
  </si>
  <si>
    <t>?</t>
  </si>
  <si>
    <t>Lektion Sek I-Stv.A (CHF 80) / 2543</t>
  </si>
  <si>
    <t>Lektion Gym, BM, FM-Stv.B (CHF 93) / 2550</t>
  </si>
  <si>
    <t>Lektion HFS, NDS-Stv.A (CHF 121) / 2557</t>
  </si>
  <si>
    <t xml:space="preserve">   Guide sur le décompte des leçons ponctuelles</t>
  </si>
  <si>
    <r>
      <t xml:space="preserve">    Ce formulaire doit être rempli et renvoyé exclusivement </t>
    </r>
    <r>
      <rPr>
        <b/>
        <u/>
        <sz val="11"/>
        <rFont val="Arial"/>
        <family val="2"/>
        <scheme val="minor"/>
      </rPr>
      <t>au format numérique</t>
    </r>
    <r>
      <rPr>
        <b/>
        <sz val="11"/>
        <rFont val="Arial"/>
        <family val="2"/>
        <scheme val="minor"/>
      </rPr>
      <t xml:space="preserve"> par voie de service.
    Ce formulaire </t>
    </r>
    <r>
      <rPr>
        <b/>
        <u/>
        <sz val="11"/>
        <rFont val="Arial"/>
        <family val="2"/>
        <scheme val="minor"/>
      </rPr>
      <t>ne</t>
    </r>
    <r>
      <rPr>
        <b/>
        <sz val="11"/>
        <rFont val="Arial"/>
        <family val="2"/>
        <scheme val="minor"/>
      </rPr>
      <t xml:space="preserve"> sera</t>
    </r>
    <r>
      <rPr>
        <b/>
        <u/>
        <sz val="11"/>
        <rFont val="Arial"/>
        <family val="2"/>
        <scheme val="minor"/>
      </rPr>
      <t xml:space="preserve"> pas</t>
    </r>
    <r>
      <rPr>
        <b/>
        <sz val="11"/>
        <rFont val="Arial"/>
        <family val="2"/>
        <scheme val="minor"/>
      </rPr>
      <t xml:space="preserve"> imprimé.</t>
    </r>
  </si>
  <si>
    <t>Lien vers l'onglet "Annonce de leçons ponctuelles"</t>
  </si>
  <si>
    <t>Description de la raison de comptabilisation choisie</t>
  </si>
  <si>
    <t>Raison</t>
  </si>
  <si>
    <t>Description</t>
  </si>
  <si>
    <t>Remplacement</t>
  </si>
  <si>
    <t>Auxiliaire de classe</t>
  </si>
  <si>
    <t>Autres leçons ponctuelles</t>
  </si>
  <si>
    <t>Forfait intervenant·e·s externes</t>
  </si>
  <si>
    <t>Version du doc. :</t>
  </si>
  <si>
    <t>Statut du doc. :</t>
  </si>
  <si>
    <t>Guide</t>
  </si>
  <si>
    <t>Annonce de leçons ponctuelles</t>
  </si>
  <si>
    <t>Données personnelles</t>
  </si>
  <si>
    <t>1 Données sur l'école (lieu d'intervention)</t>
  </si>
  <si>
    <t>Nom de l'école</t>
  </si>
  <si>
    <t>Type d'école</t>
  </si>
  <si>
    <t>2 Données personnelles</t>
  </si>
  <si>
    <t>Numéro AVS</t>
  </si>
  <si>
    <t>ID personnel (si connu)</t>
  </si>
  <si>
    <t>Prénom</t>
  </si>
  <si>
    <t>Nom de famille</t>
  </si>
  <si>
    <t>Date de naissance</t>
  </si>
  <si>
    <t>Veuillez répondre</t>
  </si>
  <si>
    <t>3 Données sur les leçons ponctuelles</t>
  </si>
  <si>
    <t>Raison de la comptabilisation</t>
  </si>
  <si>
    <t>Date</t>
  </si>
  <si>
    <t>Degré scolaire</t>
  </si>
  <si>
    <t>Remarques
(p. ex. discipline, classe)</t>
  </si>
  <si>
    <t>Nombre de leçons</t>
  </si>
  <si>
    <t>Enseignant·e absent·e</t>
  </si>
  <si>
    <r>
      <t>Remarques (p. ex. n</t>
    </r>
    <r>
      <rPr>
        <b/>
        <vertAlign val="superscript"/>
        <sz val="11"/>
        <color theme="1"/>
        <rFont val="Arial"/>
        <family val="2"/>
        <scheme val="minor"/>
      </rPr>
      <t>o</t>
    </r>
    <r>
      <rPr>
        <b/>
        <sz val="11"/>
        <color theme="1"/>
        <rFont val="Arial"/>
        <family val="2"/>
        <scheme val="minor"/>
      </rPr>
      <t xml:space="preserve"> de réf., précision sur la raison de l'absence)</t>
    </r>
  </si>
  <si>
    <t>Type de traitement (bases tarifaires)</t>
  </si>
  <si>
    <t>4 Confirmation de l'exactitude des données</t>
  </si>
  <si>
    <t>Enseignant·e :</t>
  </si>
  <si>
    <t>Date d'envoi</t>
  </si>
  <si>
    <t>Je confirme que les données fournies sont exactes. (Choisissez "X" dans le menu si vous confirmez)</t>
  </si>
  <si>
    <t>À compléter et à télécharger via le formulaire en ligne par la direction d'école / l'autorité d'engagement</t>
  </si>
  <si>
    <t>Autorité d'engag. / dir. d'école :</t>
  </si>
  <si>
    <t>Téléphone</t>
  </si>
  <si>
    <t>Courriel</t>
  </si>
  <si>
    <t>Date de contrôle</t>
  </si>
  <si>
    <t>5 Contrôle</t>
  </si>
  <si>
    <t>À contrôler par l'INC</t>
  </si>
  <si>
    <t>Partie du formulaire</t>
  </si>
  <si>
    <t>Contrôle</t>
  </si>
  <si>
    <t>Statut</t>
  </si>
  <si>
    <t>Donnnées sur l'école complétées</t>
  </si>
  <si>
    <t>Données personnelles complétées</t>
  </si>
  <si>
    <t>Confirmation de l'exactitude des données par la direction d'école complétée</t>
  </si>
  <si>
    <t>Mutation des données personnelles</t>
  </si>
  <si>
    <t>Données pers.</t>
  </si>
  <si>
    <t>ID personnel (si disponible)</t>
  </si>
  <si>
    <t>Numéro de téléphone</t>
  </si>
  <si>
    <t>Formule d'appel</t>
  </si>
  <si>
    <t>Adresse de domicile</t>
  </si>
  <si>
    <t>Code postal</t>
  </si>
  <si>
    <t>Lieu</t>
  </si>
  <si>
    <t>Nationalité</t>
  </si>
  <si>
    <t>État civil</t>
  </si>
  <si>
    <t>État civil depuis le</t>
  </si>
  <si>
    <t>Données personnelles du ou de la conjoint·e (seulement si état civil = marié·é ou partenariat enregistré)</t>
  </si>
  <si>
    <t>Conjoint·e : prénom</t>
  </si>
  <si>
    <t>Conjoint·e : nom de famille</t>
  </si>
  <si>
    <t>Conjoint·e : formule d'appel</t>
  </si>
  <si>
    <t>Conjoint·e : date de naissance</t>
  </si>
  <si>
    <t>Conjoint·e : nationalité</t>
  </si>
  <si>
    <t>Compte salaire (banque / poste)</t>
  </si>
  <si>
    <t>Titulaire du compte</t>
  </si>
  <si>
    <t>Numéro IBAN</t>
  </si>
  <si>
    <t>Divers</t>
  </si>
  <si>
    <t>Commentaires (facultatif)</t>
  </si>
  <si>
    <t>Retour à l'onglet "Annonce de leçons ponctuelles"</t>
  </si>
  <si>
    <t>Cet onglet est utilisé exclusivement par l'INC</t>
  </si>
  <si>
    <t>École professionnelle</t>
  </si>
  <si>
    <t>Rémun. forfaitaire interv. ext.</t>
  </si>
  <si>
    <t>Rémun. par leç. interv. ext.</t>
  </si>
  <si>
    <t>Maladie</t>
  </si>
  <si>
    <t>Accident</t>
  </si>
  <si>
    <t>Congé maternité</t>
  </si>
  <si>
    <t>Congé paternité</t>
  </si>
  <si>
    <t>Prime de fidélité</t>
  </si>
  <si>
    <t>Fonction publique</t>
  </si>
  <si>
    <t>Mandat du canton (préciser sous remarques)</t>
  </si>
  <si>
    <t>Congé non payé</t>
  </si>
  <si>
    <t>Perception dans le RIH</t>
  </si>
  <si>
    <t>Divers/autres (préciser sous "Remarques")</t>
  </si>
  <si>
    <t>Oui</t>
  </si>
  <si>
    <t>Non</t>
  </si>
  <si>
    <t>Veuillez complétez l'onglet "Données personnelles"</t>
  </si>
  <si>
    <t>Enseignant·e étranger·ère : statut de séjour</t>
  </si>
  <si>
    <t>Suisse</t>
  </si>
  <si>
    <t>Étranger</t>
  </si>
  <si>
    <t>Permis B - autorisation de séjour</t>
  </si>
  <si>
    <t>Permis C - autorisation d'établissement</t>
  </si>
  <si>
    <t>Permis F - admission à titre provisoire</t>
  </si>
  <si>
    <t>Permis G - autorisation pour frontalier</t>
  </si>
  <si>
    <t>Permis L - autorisation de courte durée</t>
  </si>
  <si>
    <t>Permis M - procédure d'annonce/visa</t>
  </si>
  <si>
    <t>Permis N - requérant·e d'asile</t>
  </si>
  <si>
    <t>Permis S - personne à protéger</t>
  </si>
  <si>
    <t>Monsieur</t>
  </si>
  <si>
    <t>Madame</t>
  </si>
  <si>
    <t>Célibataire (ledig)</t>
  </si>
  <si>
    <t>Marié·e (verh)</t>
  </si>
  <si>
    <t>Veuf·ve (verw)</t>
  </si>
  <si>
    <t>Divorcé·e (gesch)</t>
  </si>
  <si>
    <t>Séparé·e (getr)</t>
  </si>
  <si>
    <t>Partenariat dissous (AufgPa)</t>
  </si>
  <si>
    <t>Partenariat enregistré (RegPar)</t>
  </si>
  <si>
    <t>Partenariat dissous judiciairement (GeAPar)</t>
  </si>
  <si>
    <t>Partenariat dissous par décès (ToAPar)</t>
  </si>
  <si>
    <t>Partenariat dissous ensuite de déclaration d'absence (VeAPar)</t>
  </si>
  <si>
    <t>EdR / Service civil</t>
  </si>
  <si>
    <t>Militaire / J&amp;S / Prot. Civile</t>
  </si>
  <si>
    <t>Confirmation de l'exactitude des données par l'enseignant·e complétée</t>
  </si>
  <si>
    <t>À compléter par l'INC</t>
  </si>
  <si>
    <t>Matricule
Bénéfic. des paiements</t>
  </si>
  <si>
    <t>Maladie ou décès d'un membre de la famille proche</t>
  </si>
  <si>
    <t>Propre mariage</t>
  </si>
  <si>
    <t>Déménagement</t>
  </si>
  <si>
    <t>Raisons privées ou familiales urgentes</t>
  </si>
  <si>
    <t xml:space="preserve">Participation à la journée cantonale des enseignant·e·s </t>
  </si>
  <si>
    <t xml:space="preserve">Membres de la dir./du comité de section d’org. prof. ou d’associations </t>
  </si>
  <si>
    <t>Participation à l’assemblée des délégués ou aux réunions du comité d’une association de personnel enseignant</t>
  </si>
  <si>
    <t>Etabl. de la scolarité obligatoire</t>
  </si>
  <si>
    <t>École moyenne</t>
  </si>
  <si>
    <t>Entschädigung / 3900</t>
  </si>
  <si>
    <t>Publié</t>
  </si>
  <si>
    <r>
      <t xml:space="preserve">
2. La direction d'école / l'autorité d'engagement contrôle les données communiquées et les corrige le cas échéant après discussion avec l'enseignant·e, puis elle remplit les champs en jaune.
</t>
    </r>
    <r>
      <rPr>
        <u/>
        <sz val="11"/>
        <rFont val="Arial"/>
        <family val="2"/>
        <scheme val="minor"/>
      </rPr>
      <t>Rubrique 4 :</t>
    </r>
    <r>
      <rPr>
        <sz val="11"/>
        <rFont val="Arial"/>
        <family val="2"/>
        <scheme val="minor"/>
      </rPr>
      <t xml:space="preserve">
Il n'est plus nécessaire de signer le formulaire, mais il faut sélectionner "X" dans la case confirmant les données indiquées
</t>
    </r>
    <r>
      <rPr>
        <b/>
        <sz val="11"/>
        <color rgb="FFC00000"/>
        <rFont val="Arial"/>
        <family val="2"/>
        <scheme val="minor"/>
      </rPr>
      <t xml:space="preserve">
</t>
    </r>
    <r>
      <rPr>
        <sz val="11"/>
        <rFont val="Arial"/>
        <family val="2"/>
        <scheme val="minor"/>
      </rPr>
      <t xml:space="preserve">
Le fichier Excel complété est à télécharger en ligne au format original (.xslx) sur le lien suivant : www.be.ch/inc-upload</t>
    </r>
  </si>
  <si>
    <t>Commentaires INC</t>
  </si>
  <si>
    <r>
      <t xml:space="preserve">
1. Dans l'onglet "Annonce de leçons ponctuelles", l'enseignant·e remplit uniquement les champs en bleu clair des rubriques 1 à 4. Pour un versement rapide des indemnités, veuillez indiquer les leçons ponctuelles déjà effectuées et transmettre ce formulaire, idéalement dans un délai d'un mois, à la direction d'école / l'autorité d'engagement.
La façon de procéder pour chaque rubrique est indiquée sous le titre de la rubrique concernée.
Pour certains champs, vous devez choisir une option dans un menu déroulant. Pour ce faire, cliquez dans le champ concerné, puis choisissez l'option correspondante à l'aide de la flèche à droite.
</t>
    </r>
    <r>
      <rPr>
        <u/>
        <sz val="11"/>
        <rFont val="Arial"/>
        <family val="2"/>
        <scheme val="minor"/>
      </rPr>
      <t xml:space="preserve">Rubrique 3 :
</t>
    </r>
    <r>
      <rPr>
        <sz val="11"/>
        <rFont val="Arial"/>
        <family val="2"/>
        <scheme val="minor"/>
      </rPr>
      <t xml:space="preserve">Vous devez indiquer une annonce de leçons ponctuelles par ligne. Il est possible de saisir jusqu'à 20 annonces par formulaire (fichier Excel) pour différentes raisons de comptabilisation (p. ex. les remplacements). Une fois la raison choisie dans le champ "Raison de comptabilisation", les champs qui ne sont pas à remplir sont automatiquement grisés. 
Cas spécial pour les auxiliaires de classe : vous pouvez indiquer vos engagements pour une plus longue période (p. ex. par semaine/mois) une fois sur une ligne. Pour ce faire, veuillez indiquer la date de début de la mise en place des leçons ponctuelles et, dans le champ "Remarques", la période, p. ex. "Semaines 8-10 2023". Utilisez une ligne distincte par mois.
Vous trouverez plus d'informations sur les auxiliaires de classe plus bas, dans la description de la raison de comptabilisation choisie.
</t>
    </r>
    <r>
      <rPr>
        <u/>
        <sz val="11"/>
        <rFont val="Arial"/>
        <family val="2"/>
        <scheme val="minor"/>
      </rPr>
      <t xml:space="preserve">Rubrique 4 :
</t>
    </r>
    <r>
      <rPr>
        <sz val="11"/>
        <rFont val="Arial"/>
        <family val="2"/>
        <scheme val="minor"/>
      </rPr>
      <t>Il n'est plus nécessaire de signer le formulaire, mais il faut sélectionner "X" dans la case confirmant les données indiquées. Le formulaire est ensuite transmis dans son format original (.xslx) à la direction d'école / l'autorité d'engagement (p. ex. à l'adresse électronique de l'école).</t>
    </r>
  </si>
  <si>
    <t>Paiement intervenant·e externe</t>
  </si>
  <si>
    <t>Cette tâche existe presque exclusivement dans les écoles professionnelles et les écoles supérieures.
Les directions d'école font appel à des intervenant·e·s externes pour dispenser des connaissances spécialisées dans une domaine spécifique.
Indiquez le montant total payé. Si vous avez p. ex. convenu d'une rémunération par leçon, multipliez le nombre de leçons par ce montant et indiquez le montant total dans le champ "Paiement intervenant·e externe". Le cas échéant, vous pouvez saisir le nombre de leçons dans les remarques.</t>
  </si>
  <si>
    <t>Dateiname Ablage</t>
  </si>
  <si>
    <t>Neuer Dateiname:</t>
  </si>
  <si>
    <t>Mesures de pédagogie spécialisée (tous degrés) - classe d'accueil, soutien pédag. ambulatoire, psychomotricité, logopédie etc.</t>
  </si>
  <si>
    <t xml:space="preserve">Basisstufe </t>
  </si>
  <si>
    <t>Cycle élémentaire</t>
  </si>
  <si>
    <t>École enfantine</t>
  </si>
  <si>
    <t>Degré primaire</t>
  </si>
  <si>
    <t>Degré secondaire I</t>
  </si>
  <si>
    <t>Section moderne</t>
  </si>
  <si>
    <t>Section générale</t>
  </si>
  <si>
    <t>Section préparant aux écoles de maturité</t>
  </si>
  <si>
    <t>École de culture générale</t>
  </si>
  <si>
    <t>Formation professionnelle initiale EM (école de commerce)</t>
  </si>
  <si>
    <t>Préparation universitaire spéciale (Élèves particulièrement doués, passerelle, maturité gymnasiale pour adultes)</t>
  </si>
  <si>
    <t>Prépa. à la formation prof. initiale (préapprentissage, APP)</t>
  </si>
  <si>
    <t>Formation professionnelle initiale (ens. oblig., ateliers, cours facultatifs, cours d'appui, maturité professionnelle 1/2, cours interentreprises)</t>
  </si>
  <si>
    <t>Formation professionnelle supérieure (école supérieure, cours préparatoires, formation post-grade)</t>
  </si>
  <si>
    <t>Formation continue à des fins prof. (formations subventionnées et non subventionnées)</t>
  </si>
  <si>
    <t>Anforderungserfüllung</t>
  </si>
  <si>
    <t>Annonce des leçons ponctuelles et des autres indemnités</t>
  </si>
  <si>
    <t>Satisfaction des exigences</t>
  </si>
  <si>
    <t>Diplôme complet</t>
  </si>
  <si>
    <t>Dans la discipline du diplôme</t>
  </si>
  <si>
    <t>Ne correspondant pas au diplôme</t>
  </si>
  <si>
    <t>Sans titre d’enseignement</t>
  </si>
  <si>
    <t>À compléter par l'enseignant·e et à contrôler (et év. à corriger) par la direction d'école / l'autorité d'engagement</t>
  </si>
  <si>
    <t xml:space="preserve">
3. À la rubrique 5, vous voyez un tableau qui indique si toutes les données ont été fournies (sauf pour la rubrique 3). Le formulaire est entièrement complété seulement si le statut des quatre premières lignes est en vert ("oui")
Les formulaires Excel incomplets ou remplis de manière incorrecte sont refusés dans certains cas et doivent à nouveau être soumis en ligne.</t>
  </si>
  <si>
    <r>
      <t xml:space="preserve">Choisissez cette raison si vous avez assumé les leçons d'un·e autre enseignante·e absent·e.
</t>
    </r>
    <r>
      <rPr>
        <sz val="11"/>
        <rFont val="Arial"/>
        <family val="2"/>
        <scheme val="minor"/>
      </rPr>
      <t xml:space="preserve">
Remarque sur la colonne « Satisfaction des exigences » : si vous êtes titulaire d’un diplôme de spécialisation / brevet de branche et que vous avez enseigné le même jour des disciplines différentes avec ou sans diplôme correspondant, indiquez ces leçons sur des lignes distinctes.</t>
    </r>
  </si>
  <si>
    <r>
      <t>Dans cette catégorie se trouvent toutes les leçons ponctuelles qui n'appartiennent à aucune autre catégorie, p. ex. :
Leçons supplémentaires nécessitant une autorisation (scolarité obligatoire) :
Ces leçons sont effectuées dans le cadre de mesures de soutien et doivent être au préalable demandées par la direction d'école et autorisées par l'inspection scolaire régionale compétente. On trouve dans cette catégorie toutes les mesures de soutien qui ne sont pas explicitement une demande d'auxiliaire de classe, mais qui sont p. ex. des leçons d'urgence dans des situations de crise ou dans le cadre de cours de soutien.
Autres leçons :
On trouve p. ex. dans cette catégorie les leçons pour couvrir une place temporairement vacante, les cours de natation et les cours d'initiation au latin (liste non exhaustive).
Les enseignant·e·s indiquent la raison exacte dans le champ en bleu clair "</t>
    </r>
    <r>
      <rPr>
        <u/>
        <sz val="11"/>
        <color theme="1"/>
        <rFont val="Arial"/>
        <family val="2"/>
        <scheme val="minor"/>
      </rPr>
      <t>Remarques</t>
    </r>
    <r>
      <rPr>
        <sz val="11"/>
        <color theme="1"/>
        <rFont val="Arial"/>
        <family val="2"/>
        <scheme val="minor"/>
      </rPr>
      <t>". Le cas échéant, les directions d'école donnent des précisions ainsi que le numéro de référence éventuel pour les leçons autorisées dans le champs en jaune "</t>
    </r>
    <r>
      <rPr>
        <u/>
        <sz val="11"/>
        <color theme="1"/>
        <rFont val="Arial"/>
        <family val="2"/>
        <scheme val="minor"/>
      </rPr>
      <t>Remarques</t>
    </r>
    <r>
      <rPr>
        <sz val="11"/>
        <color theme="1"/>
        <rFont val="Arial"/>
        <family val="2"/>
        <scheme val="minor"/>
      </rPr>
      <t xml:space="preserve">".
</t>
    </r>
    <r>
      <rPr>
        <sz val="11"/>
        <rFont val="Arial"/>
        <family val="2"/>
        <scheme val="minor"/>
      </rPr>
      <t xml:space="preserve">
Remarque sur la colonne « Satisfaction des exigences » : si vous êtes titulaire d’un diplôme de spécialisation / brevet de branche et que vous avez enseigné le même jour des disciplines différentes avec ou sans diplôme correspondant, indiquez ces leçons sur des lignes distinctes. </t>
    </r>
  </si>
  <si>
    <t>Cette tâche existe uniquement dans les écoles de la scolarité obligatoire.
La fonction d'auxiliaire de classe fait partie des leçons supplémentaires dans le cadre des mesures de soutien. Ces mesures doivent être au préalable demandées par la direction d'école et autorisées par l'inspection scolaire régionale compétente. 
Choisissez cette raison si vous avez explicitement été engagé·e comme auxiliaire de classe.
La durée d'une leçon d'auxiliaire de classe est de 60 minutes. C'est pourquoi vous indiquez le nombre d'heures dans le champ "Nombre de leçons".</t>
  </si>
  <si>
    <t>À compléter par l'enseignant·e et à transmettre par voie électronique (par exemple par courriel) à la direction d'école / l'autorité d'engagement</t>
  </si>
  <si>
    <t>Vous commencez votre activité dans l'enseignement ou avez modifié vos données (p. ex. adresse) ?</t>
  </si>
  <si>
    <r>
      <t xml:space="preserve">Cet onglet est à remplir </t>
    </r>
    <r>
      <rPr>
        <b/>
        <u/>
        <sz val="9"/>
        <color theme="0"/>
        <rFont val="Arial"/>
        <family val="2"/>
        <scheme val="minor"/>
      </rPr>
      <t>uniquement</t>
    </r>
    <r>
      <rPr>
        <b/>
        <sz val="9"/>
        <color theme="0"/>
        <rFont val="Arial"/>
        <family val="2"/>
        <scheme val="minor"/>
      </rPr>
      <t xml:space="preserve"> si vous commencez votre activité dans l'enseignement ou que vos données ont changé depuis le dernier versement de salaire :
A) Vous commencez votre activité dans l'enseignement : veuillez tout remplir
B) Vous travaillez déjà dans l'enseignement, mais vos données ont changé : veuillez mettre à jour les champs concernés uniquement (p. ex. nouvelle adresse)</t>
    </r>
  </si>
  <si>
    <t>École à journée continue</t>
  </si>
  <si>
    <t>STID4</t>
  </si>
  <si>
    <t>ABG_4</t>
  </si>
  <si>
    <t>Une nouvelle version de ce formulaire est disponible sur notre plateforme de connaissances : www.be.ch/pcpte-leconsponctuelles</t>
  </si>
  <si>
    <t>-</t>
  </si>
  <si>
    <t>Maturité gymnasiale: Gymnase 1</t>
  </si>
  <si>
    <t>Maturité gymnasiale: Gymnase 2-4</t>
  </si>
  <si>
    <t>Degré primaire (école à journée continue)</t>
  </si>
  <si>
    <t>Tagesschule</t>
  </si>
  <si>
    <t>À compléter par l'enseignant·e ou par la direction d'école / l'autorité d'engagement</t>
  </si>
  <si>
    <t xml:space="preserve">Motif d’absence de l’enseignant·e </t>
  </si>
  <si>
    <t>Partie 5 ci-dessous : le formulaire est complet seulement si le statut des quatre premières lignes est en vert (« oui »). Les formulaires incomplets sont refusés par l’INC.</t>
  </si>
  <si>
    <t>À compléter par l’enseignant·e ou par la direction d’école / l’autorité d’engagement</t>
  </si>
  <si>
    <r>
      <rPr>
        <b/>
        <sz val="11"/>
        <rFont val="Arial"/>
        <family val="2"/>
        <scheme val="minor"/>
      </rPr>
      <t xml:space="preserve">
Informations générales</t>
    </r>
    <r>
      <rPr>
        <sz val="11"/>
        <rFont val="Arial"/>
        <family val="2"/>
        <scheme val="minor"/>
      </rPr>
      <t xml:space="preserve">
Ce formulaire comprend en tout trois onglets (guide, annonce de leçons ponctuelles et données personnelles) pouvant être utilisés par les membres du corps enseignant et de la direction d'école / l'autorité d'engagement. Vous pouvez accéder à chacun d'entre eux en cliquant sur leur nom en haut à droite du formulaire.
L'onglet "SAP-Import" ne concerne que les collaborateurs·trices de l'INC.
</t>
    </r>
    <r>
      <rPr>
        <b/>
        <sz val="11"/>
        <rFont val="Arial"/>
        <family val="2"/>
        <scheme val="minor"/>
      </rPr>
      <t>Aperçu</t>
    </r>
    <r>
      <rPr>
        <sz val="11"/>
        <rFont val="Arial"/>
        <family val="2"/>
        <scheme val="minor"/>
      </rPr>
      <t xml:space="preserve">
Vous pouvez effectuer un zoom avant ou arrière de l'aperçu du formulaire à l'aide du curseur de zoom dans la barre d'état en bas à droite du fichier. Cliquez sur le curseur et, tout en le maintenant, faites-le glisser sur le facteur de zoom souhaité ou cliquez sur + ou - pour ajuster petit à petit le facteur de zoom. La modification du zoom peut résoudre des problèmes d'affichage.</t>
    </r>
  </si>
  <si>
    <t>1.0.4 (Desktop)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</si>
</sst>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_-* #,##0.00\ _€_-;\-* #,##0.00\ _€_-;_-* &quot;-&quot;??\ _€_-;_-@_-"/>
    <numFmt numFmtId="166" formatCode="_-* #,##0.00;\-* #,##0.00;_-* &quot;-&quot;??;_-@_-"/>
    <numFmt numFmtId="167" formatCode="&quot;CHF&quot;* #,##0.00"/>
    <numFmt numFmtId="168" formatCode="00000000"/>
    <numFmt numFmtId="169" formatCode="000000"/>
    <numFmt numFmtId="170" formatCode="ddd/\ dd/mm/yyyy"/>
  </numFmts>
  <fonts count="65" x14ac:knownFonts="1">
    <font>
      <sz val="11"/>
      <color theme="1"/>
      <name val="Arial"/>
      <family val="2"/>
      <scheme val="minor"/>
    </font>
    <font>
      <sz val="11"/>
      <color theme="1"/>
      <name val="Arial"/>
      <family val="2"/>
    </font>
    <font>
      <sz val="10.5"/>
      <color theme="1"/>
      <name val="Arial"/>
      <family val="2"/>
    </font>
    <font>
      <sz val="18"/>
      <color theme="3"/>
      <name val="Arial"/>
      <family val="2"/>
      <scheme val="major"/>
    </font>
    <font>
      <sz val="10.5"/>
      <color theme="1"/>
      <name val="Arial"/>
      <family val="2"/>
      <scheme val="minor"/>
    </font>
    <font>
      <b/>
      <sz val="10.5"/>
      <color rgb="FF3F3F3F"/>
      <name val="Arial"/>
      <family val="2"/>
      <scheme val="major"/>
    </font>
    <font>
      <i/>
      <sz val="10.5"/>
      <color rgb="FF7F7F7F"/>
      <name val="Arial"/>
      <family val="2"/>
      <scheme val="minor"/>
    </font>
    <font>
      <sz val="10.5"/>
      <color rgb="FFFA7D00"/>
      <name val="Arial"/>
      <family val="2"/>
      <scheme val="minor"/>
    </font>
    <font>
      <sz val="10.5"/>
      <color rgb="FFFF0000"/>
      <name val="Arial"/>
      <family val="2"/>
      <scheme val="minor"/>
    </font>
    <font>
      <b/>
      <sz val="10.5"/>
      <color theme="0"/>
      <name val="Arial"/>
      <family val="2"/>
      <scheme val="minor"/>
    </font>
    <font>
      <b/>
      <sz val="10.5"/>
      <color theme="1"/>
      <name val="Arial"/>
      <family val="2"/>
      <scheme val="minor"/>
    </font>
    <font>
      <b/>
      <sz val="15"/>
      <color theme="1"/>
      <name val="Arial"/>
      <family val="2"/>
      <scheme val="major"/>
    </font>
    <font>
      <b/>
      <sz val="13"/>
      <name val="Arial"/>
      <family val="2"/>
      <scheme val="major"/>
    </font>
    <font>
      <b/>
      <sz val="11"/>
      <name val="Arial"/>
      <family val="3"/>
      <scheme val="major"/>
    </font>
    <font>
      <sz val="10.5"/>
      <color theme="0"/>
      <name val="Arial"/>
      <family val="2"/>
      <scheme val="minor"/>
    </font>
    <font>
      <u/>
      <sz val="10.5"/>
      <color theme="1"/>
      <name val="Arial"/>
      <family val="2"/>
      <scheme val="minor"/>
    </font>
    <font>
      <sz val="10.5"/>
      <color theme="6" tint="-0.24994659260841701"/>
      <name val="Arial"/>
      <family val="2"/>
      <scheme val="minor"/>
    </font>
    <font>
      <sz val="10.5"/>
      <color theme="8"/>
      <name val="Arial"/>
      <family val="2"/>
      <scheme val="minor"/>
    </font>
    <font>
      <sz val="10.5"/>
      <color theme="9"/>
      <name val="Arial"/>
      <family val="2"/>
      <scheme val="minor"/>
    </font>
    <font>
      <b/>
      <sz val="10.5"/>
      <color theme="8"/>
      <name val="Arial"/>
      <family val="2"/>
      <scheme val="major"/>
    </font>
    <font>
      <b/>
      <sz val="11"/>
      <color theme="1"/>
      <name val="Arial"/>
      <family val="2"/>
      <scheme val="minor"/>
    </font>
    <font>
      <b/>
      <sz val="10"/>
      <color theme="1"/>
      <name val="Arial"/>
      <family val="2"/>
      <scheme val="minor"/>
    </font>
    <font>
      <sz val="10"/>
      <color theme="1"/>
      <name val="Arial"/>
      <family val="2"/>
      <scheme val="minor"/>
    </font>
    <font>
      <b/>
      <sz val="11"/>
      <color theme="0"/>
      <name val="Arial"/>
      <family val="2"/>
      <scheme val="minor"/>
    </font>
    <font>
      <b/>
      <sz val="14"/>
      <color theme="0"/>
      <name val="Arial"/>
      <family val="2"/>
      <scheme val="minor"/>
    </font>
    <font>
      <i/>
      <sz val="11"/>
      <color theme="0" tint="-0.34998626667073579"/>
      <name val="Arial"/>
      <family val="2"/>
      <scheme val="minor"/>
    </font>
    <font>
      <sz val="11"/>
      <name val="Arial"/>
      <family val="2"/>
      <scheme val="minor"/>
    </font>
    <font>
      <i/>
      <sz val="10"/>
      <color theme="1"/>
      <name val="Arial"/>
      <family val="2"/>
      <scheme val="minor"/>
    </font>
    <font>
      <b/>
      <sz val="9"/>
      <color theme="0"/>
      <name val="Arial"/>
      <family val="2"/>
      <scheme val="minor"/>
    </font>
    <font>
      <sz val="11"/>
      <color theme="0" tint="-0.499984740745262"/>
      <name val="Arial"/>
      <family val="2"/>
      <scheme val="minor"/>
    </font>
    <font>
      <u/>
      <sz val="10.5"/>
      <color rgb="FF0070C0"/>
      <name val="Arial"/>
      <family val="2"/>
      <scheme val="minor"/>
    </font>
    <font>
      <b/>
      <u/>
      <sz val="11"/>
      <color theme="1"/>
      <name val="Arial"/>
      <family val="2"/>
      <scheme val="minor"/>
    </font>
    <font>
      <sz val="11"/>
      <color theme="1"/>
      <name val="Arial"/>
      <family val="2"/>
      <scheme val="minor"/>
    </font>
    <font>
      <sz val="11"/>
      <color theme="0"/>
      <name val="Arial"/>
      <family val="2"/>
      <scheme val="minor"/>
    </font>
    <font>
      <b/>
      <sz val="11"/>
      <name val="Arial"/>
      <family val="2"/>
      <scheme val="minor"/>
    </font>
    <font>
      <i/>
      <sz val="11"/>
      <color theme="1"/>
      <name val="Arial"/>
      <family val="2"/>
      <scheme val="minor"/>
    </font>
    <font>
      <sz val="22"/>
      <color theme="0" tint="-0.499984740745262"/>
      <name val="Arial"/>
      <family val="2"/>
      <scheme val="minor"/>
    </font>
    <font>
      <b/>
      <sz val="18"/>
      <name val="Arial"/>
      <family val="2"/>
      <scheme val="minor"/>
    </font>
    <font>
      <sz val="11"/>
      <color rgb="FFFF0000"/>
      <name val="Arial"/>
      <family val="2"/>
      <scheme val="minor"/>
    </font>
    <font>
      <u/>
      <sz val="11"/>
      <color theme="10"/>
      <name val="Arial"/>
      <family val="2"/>
    </font>
    <font>
      <i/>
      <sz val="10"/>
      <name val="Arial"/>
      <family val="2"/>
      <scheme val="minor"/>
    </font>
    <font>
      <b/>
      <i/>
      <sz val="11"/>
      <color theme="1"/>
      <name val="Arial"/>
      <family val="2"/>
      <scheme val="minor"/>
    </font>
    <font>
      <u/>
      <sz val="11"/>
      <color theme="1"/>
      <name val="Arial"/>
      <family val="2"/>
      <scheme val="minor"/>
    </font>
    <font>
      <b/>
      <sz val="11"/>
      <color theme="9" tint="-0.249977111117893"/>
      <name val="Arial"/>
      <family val="2"/>
      <scheme val="minor"/>
    </font>
    <font>
      <sz val="8.5"/>
      <color rgb="FF000000"/>
      <name val="Arial"/>
      <family val="2"/>
    </font>
    <font>
      <u/>
      <sz val="11"/>
      <color rgb="FF0070C0"/>
      <name val="Arial"/>
      <family val="2"/>
      <scheme val="minor"/>
    </font>
    <font>
      <b/>
      <sz val="11"/>
      <color theme="0" tint="-0.499984740745262"/>
      <name val="Arial"/>
      <family val="2"/>
      <scheme val="minor"/>
    </font>
    <font>
      <b/>
      <sz val="11"/>
      <color theme="7" tint="-0.499984740745262"/>
      <name val="Arial"/>
      <family val="2"/>
      <scheme val="minor"/>
    </font>
    <font>
      <sz val="11"/>
      <color rgb="FF0070C0"/>
      <name val="Arial"/>
      <family val="2"/>
      <scheme val="minor"/>
    </font>
    <font>
      <b/>
      <sz val="11"/>
      <color rgb="FF0070C0"/>
      <name val="Arial"/>
      <family val="2"/>
      <scheme val="minor"/>
    </font>
    <font>
      <u/>
      <sz val="10.5"/>
      <color theme="0" tint="-0.499984740745262"/>
      <name val="Arial"/>
      <family val="2"/>
      <scheme val="minor"/>
    </font>
    <font>
      <strike/>
      <sz val="11"/>
      <color rgb="FFFF0000"/>
      <name val="Arial"/>
      <family val="2"/>
      <scheme val="minor"/>
    </font>
    <font>
      <b/>
      <u/>
      <sz val="11"/>
      <name val="Arial"/>
      <family val="2"/>
      <scheme val="minor"/>
    </font>
    <font>
      <u/>
      <sz val="11"/>
      <name val="Arial"/>
      <family val="2"/>
      <scheme val="minor"/>
    </font>
    <font>
      <b/>
      <sz val="11"/>
      <color rgb="FFC00000"/>
      <name val="Arial"/>
      <family val="2"/>
      <scheme val="minor"/>
    </font>
    <font>
      <sz val="12"/>
      <color theme="0" tint="-0.499984740745262"/>
      <name val="Arial"/>
      <family val="2"/>
      <scheme val="minor"/>
    </font>
    <font>
      <sz val="16"/>
      <color theme="0" tint="-0.499984740745262"/>
      <name val="Symbol"/>
      <family val="1"/>
      <charset val="2"/>
    </font>
    <font>
      <b/>
      <vertAlign val="superscript"/>
      <sz val="11"/>
      <color theme="1"/>
      <name val="Arial"/>
      <family val="2"/>
      <scheme val="minor"/>
    </font>
    <font>
      <u/>
      <sz val="10.5"/>
      <color theme="5" tint="-0.499984740745262"/>
      <name val="Arial"/>
      <family val="2"/>
      <scheme val="minor"/>
    </font>
    <font>
      <sz val="10.5"/>
      <color theme="0" tint="-0.499984740745262"/>
      <name val="Arial"/>
      <family val="2"/>
      <scheme val="minor"/>
    </font>
    <font>
      <b/>
      <u/>
      <sz val="9"/>
      <color theme="0"/>
      <name val="Arial"/>
      <family val="2"/>
      <scheme val="minor"/>
    </font>
    <font>
      <sz val="11"/>
      <color theme="1" tint="0.499984740745262"/>
      <name val="Arial"/>
      <family val="2"/>
      <scheme val="minor"/>
    </font>
    <font>
      <sz val="12"/>
      <name val="Arial"/>
      <family val="2"/>
      <scheme val="minor"/>
    </font>
    <font>
      <b/>
      <sz val="12"/>
      <color theme="0" tint="-0.499984740745262"/>
      <name val="Arial"/>
      <family val="2"/>
      <scheme val="minor"/>
    </font>
    <font>
      <sz val="10.5"/>
      <name val="Arial"/>
      <family val="2"/>
      <scheme val="minor"/>
    </font>
  </fonts>
  <fills count="45">
    <fill>
      <patternFill patternType="none"/>
    </fill>
    <fill>
      <patternFill patternType="gray125"/>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theme="6" tint="0.39994506668294322"/>
        <bgColor indexed="64"/>
      </patternFill>
    </fill>
    <fill>
      <patternFill patternType="solid">
        <fgColor theme="7"/>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1"/>
        <bgColor indexed="64"/>
      </patternFill>
    </fill>
    <fill>
      <patternFill patternType="solid">
        <fgColor rgb="FFFFFFE5"/>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EB"/>
        <bgColor indexed="64"/>
      </patternFill>
    </fill>
    <fill>
      <gradientFill degree="180">
        <stop position="0">
          <color rgb="FFFFFFEB"/>
        </stop>
        <stop position="1">
          <color theme="5" tint="0.80001220740379042"/>
        </stop>
      </gradientFill>
    </fill>
  </fills>
  <borders count="84">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1"/>
      </top>
      <bottom style="double">
        <color theme="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theme="0"/>
      </bottom>
      <diagonal/>
    </border>
    <border>
      <left/>
      <right/>
      <top style="thin">
        <color theme="0"/>
      </top>
      <bottom/>
      <diagonal/>
    </border>
    <border>
      <left style="medium">
        <color indexed="64"/>
      </left>
      <right/>
      <top style="thin">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bottom style="medium">
        <color rgb="FFDFE3E5"/>
      </bottom>
      <diagonal/>
    </border>
    <border>
      <left style="thin">
        <color indexed="64"/>
      </left>
      <right style="thin">
        <color indexed="64"/>
      </right>
      <top/>
      <bottom/>
      <diagonal/>
    </border>
    <border>
      <left/>
      <right/>
      <top/>
      <bottom style="medium">
        <color rgb="FF0070C0"/>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right style="medium">
        <color theme="1"/>
      </right>
      <top/>
      <bottom style="medium">
        <color rgb="FF0070C0"/>
      </bottom>
      <diagonal/>
    </border>
    <border>
      <left style="medium">
        <color theme="1"/>
      </left>
      <right/>
      <top style="thin">
        <color theme="0"/>
      </top>
      <bottom/>
      <diagonal/>
    </border>
    <border>
      <left/>
      <right style="medium">
        <color theme="1"/>
      </right>
      <top style="thin">
        <color theme="0"/>
      </top>
      <bottom/>
      <diagonal/>
    </border>
    <border>
      <left style="medium">
        <color theme="1"/>
      </left>
      <right style="thin">
        <color indexed="64"/>
      </right>
      <top style="thin">
        <color indexed="64"/>
      </top>
      <bottom style="thin">
        <color indexed="64"/>
      </bottom>
      <diagonal/>
    </border>
    <border>
      <left style="medium">
        <color theme="1"/>
      </left>
      <right/>
      <top style="thin">
        <color indexed="64"/>
      </top>
      <bottom style="thin">
        <color indexed="64"/>
      </bottom>
      <diagonal/>
    </border>
    <border>
      <left style="medium">
        <color theme="1"/>
      </left>
      <right/>
      <top style="thin">
        <color indexed="64"/>
      </top>
      <bottom/>
      <diagonal/>
    </border>
    <border>
      <left style="medium">
        <color theme="1"/>
      </left>
      <right/>
      <top/>
      <bottom style="thin">
        <color indexed="64"/>
      </bottom>
      <diagonal/>
    </border>
    <border>
      <left style="medium">
        <color theme="1"/>
      </left>
      <right/>
      <top/>
      <bottom style="thin">
        <color theme="0"/>
      </bottom>
      <diagonal/>
    </border>
    <border>
      <left/>
      <right style="medium">
        <color theme="1"/>
      </right>
      <top/>
      <bottom style="thin">
        <color theme="0"/>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thin">
        <color theme="0"/>
      </top>
      <bottom style="thin">
        <color indexed="64"/>
      </bottom>
      <diagonal/>
    </border>
    <border>
      <left/>
      <right/>
      <top style="thin">
        <color theme="0"/>
      </top>
      <bottom style="thin">
        <color indexed="64"/>
      </bottom>
      <diagonal/>
    </border>
    <border>
      <left/>
      <right style="medium">
        <color indexed="64"/>
      </right>
      <top style="thin">
        <color theme="0"/>
      </top>
      <bottom style="thin">
        <color indexed="64"/>
      </bottom>
      <diagonal/>
    </border>
    <border>
      <left style="thin">
        <color theme="0" tint="-0.14999847407452621"/>
      </left>
      <right style="thin">
        <color theme="0" tint="-0.14999847407452621"/>
      </right>
      <top style="thin">
        <color theme="0" tint="-0.14999847407452621"/>
      </top>
      <bottom style="thin">
        <color indexed="64"/>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indexed="64"/>
      </left>
      <right/>
      <top/>
      <bottom style="medium">
        <color indexed="64"/>
      </bottom>
      <diagonal/>
    </border>
    <border>
      <left/>
      <right style="thin">
        <color indexed="64"/>
      </right>
      <top/>
      <bottom style="medium">
        <color indexed="64"/>
      </bottom>
      <diagonal/>
    </border>
  </borders>
  <cellStyleXfs count="50">
    <xf numFmtId="0" fontId="0" fillId="0" borderId="0"/>
    <xf numFmtId="165" fontId="2" fillId="0" borderId="0" applyFont="0" applyFill="0" applyBorder="0" applyAlignment="0" applyProtection="0"/>
    <xf numFmtId="166" fontId="4" fillId="0" borderId="0" applyFill="0" applyBorder="0" applyAlignment="0" applyProtection="0"/>
    <xf numFmtId="167" fontId="4" fillId="0" borderId="0" applyFill="0" applyBorder="0" applyAlignment="0" applyProtection="0"/>
    <xf numFmtId="164" fontId="2" fillId="0" borderId="0" applyFont="0" applyFill="0" applyBorder="0" applyAlignment="0" applyProtection="0"/>
    <xf numFmtId="0" fontId="3"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Alignment="0" applyProtection="0"/>
    <xf numFmtId="0" fontId="13" fillId="0" borderId="0" applyNumberFormat="0" applyFill="0" applyAlignment="0" applyProtection="0"/>
    <xf numFmtId="0" fontId="13" fillId="0" borderId="0" applyNumberFormat="0" applyFill="0" applyAlignment="0" applyProtection="0"/>
    <xf numFmtId="0" fontId="16" fillId="29" borderId="0" applyNumberFormat="0" applyBorder="0" applyAlignment="0" applyProtection="0"/>
    <xf numFmtId="0" fontId="18" fillId="31" borderId="0" applyNumberFormat="0" applyBorder="0" applyAlignment="0" applyProtection="0"/>
    <xf numFmtId="0" fontId="17" fillId="30" borderId="0" applyNumberFormat="0" applyBorder="0" applyAlignment="0" applyProtection="0"/>
    <xf numFmtId="0" fontId="4" fillId="32" borderId="1" applyNumberFormat="0" applyAlignment="0" applyProtection="0"/>
    <xf numFmtId="0" fontId="5" fillId="2" borderId="2" applyNumberFormat="0" applyAlignment="0" applyProtection="0"/>
    <xf numFmtId="0" fontId="19" fillId="2" borderId="1" applyNumberFormat="0" applyAlignment="0" applyProtection="0"/>
    <xf numFmtId="0" fontId="7" fillId="0" borderId="3" applyNumberFormat="0" applyFill="0" applyAlignment="0" applyProtection="0"/>
    <xf numFmtId="0" fontId="9" fillId="3" borderId="4" applyNumberFormat="0" applyAlignment="0" applyProtection="0"/>
    <xf numFmtId="0" fontId="8" fillId="0" borderId="0" applyNumberFormat="0" applyFill="0" applyBorder="0" applyAlignment="0" applyProtection="0"/>
    <xf numFmtId="0" fontId="4" fillId="28" borderId="5" applyNumberFormat="0" applyAlignment="0" applyProtection="0"/>
    <xf numFmtId="0" fontId="6" fillId="0" borderId="0" applyNumberFormat="0" applyFill="0" applyBorder="0" applyAlignment="0" applyProtection="0"/>
    <xf numFmtId="0" fontId="10" fillId="0" borderId="6" applyNumberFormat="0" applyFill="0" applyAlignment="0" applyProtection="0"/>
    <xf numFmtId="0" fontId="15" fillId="0" borderId="0" applyNumberFormat="0" applyFill="0" applyBorder="0" applyAlignment="0" applyProtection="0"/>
    <xf numFmtId="0" fontId="1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14" fillId="27" borderId="0" applyNumberFormat="0" applyBorder="0" applyAlignment="0" applyProtection="0"/>
    <xf numFmtId="4" fontId="4" fillId="0" borderId="0" applyFont="0" applyFill="0" applyBorder="0" applyProtection="0"/>
    <xf numFmtId="0" fontId="1" fillId="0" borderId="0"/>
    <xf numFmtId="0" fontId="39" fillId="0" borderId="0" applyNumberFormat="0" applyFill="0" applyBorder="0" applyAlignment="0" applyProtection="0"/>
  </cellStyleXfs>
  <cellXfs count="462">
    <xf numFmtId="0" fontId="0" fillId="0" borderId="0" xfId="0"/>
    <xf numFmtId="0" fontId="0" fillId="35" borderId="0" xfId="0" applyFill="1"/>
    <xf numFmtId="0" fontId="0" fillId="0" borderId="0" xfId="0" applyAlignment="1">
      <alignment horizontal="left"/>
    </xf>
    <xf numFmtId="0" fontId="0" fillId="0" borderId="0" xfId="0" applyAlignment="1">
      <alignment horizontal="center"/>
    </xf>
    <xf numFmtId="0" fontId="0" fillId="0" borderId="0" xfId="0" applyAlignment="1">
      <alignment vertical="center"/>
    </xf>
    <xf numFmtId="0" fontId="20" fillId="0" borderId="0" xfId="0" applyFont="1"/>
    <xf numFmtId="0" fontId="0" fillId="0" borderId="7" xfId="0" applyBorder="1"/>
    <xf numFmtId="0" fontId="20" fillId="0" borderId="7" xfId="0" applyFont="1" applyBorder="1"/>
    <xf numFmtId="0" fontId="20" fillId="0" borderId="0" xfId="0" applyFont="1" applyAlignment="1">
      <alignment horizontal="left"/>
    </xf>
    <xf numFmtId="0" fontId="0" fillId="35" borderId="0" xfId="0" applyFill="1" applyBorder="1" applyAlignment="1" applyProtection="1">
      <alignment vertical="center"/>
    </xf>
    <xf numFmtId="0" fontId="33" fillId="35" borderId="0" xfId="0" applyFont="1" applyFill="1" applyBorder="1" applyAlignment="1" applyProtection="1">
      <alignment vertical="center"/>
    </xf>
    <xf numFmtId="0" fontId="26" fillId="35" borderId="0" xfId="0" applyFont="1" applyFill="1" applyBorder="1" applyAlignment="1" applyProtection="1">
      <alignment vertical="center"/>
    </xf>
    <xf numFmtId="0" fontId="0" fillId="35" borderId="0" xfId="0" applyFill="1" applyBorder="1" applyProtection="1"/>
    <xf numFmtId="0" fontId="0" fillId="35" borderId="17" xfId="0" applyFill="1" applyBorder="1" applyProtection="1"/>
    <xf numFmtId="0" fontId="25" fillId="35" borderId="17" xfId="0" applyFont="1" applyFill="1" applyBorder="1" applyAlignment="1" applyProtection="1">
      <alignment horizontal="left" vertical="center" wrapText="1"/>
    </xf>
    <xf numFmtId="0" fontId="25" fillId="35" borderId="0" xfId="0" applyFont="1" applyFill="1" applyBorder="1" applyAlignment="1" applyProtection="1">
      <alignment horizontal="left" vertical="center" wrapText="1"/>
    </xf>
    <xf numFmtId="0" fontId="30" fillId="35" borderId="0" xfId="22" quotePrefix="1" applyFont="1" applyFill="1" applyBorder="1" applyAlignment="1" applyProtection="1">
      <alignment horizontal="left" vertical="center" wrapText="1"/>
    </xf>
    <xf numFmtId="0" fontId="0" fillId="35" borderId="17" xfId="0" applyFill="1" applyBorder="1" applyAlignment="1" applyProtection="1">
      <alignment vertical="center"/>
    </xf>
    <xf numFmtId="0" fontId="0" fillId="35" borderId="17" xfId="0" applyFill="1" applyBorder="1" applyAlignment="1" applyProtection="1">
      <alignment wrapText="1"/>
    </xf>
    <xf numFmtId="0" fontId="0" fillId="35" borderId="0" xfId="0" applyFill="1" applyBorder="1" applyAlignment="1" applyProtection="1">
      <alignment wrapText="1"/>
    </xf>
    <xf numFmtId="0" fontId="0" fillId="35" borderId="0" xfId="0" applyFill="1" applyBorder="1" applyAlignment="1" applyProtection="1"/>
    <xf numFmtId="0" fontId="35" fillId="35" borderId="0" xfId="0" applyFont="1" applyFill="1" applyBorder="1" applyAlignment="1" applyProtection="1">
      <alignment vertical="center"/>
    </xf>
    <xf numFmtId="0" fontId="0" fillId="35" borderId="14" xfId="0" applyFill="1" applyBorder="1" applyProtection="1"/>
    <xf numFmtId="0" fontId="27" fillId="35" borderId="0" xfId="0" applyFont="1" applyFill="1" applyBorder="1" applyAlignment="1" applyProtection="1">
      <alignment horizontal="left" vertical="center"/>
    </xf>
    <xf numFmtId="0" fontId="20" fillId="0" borderId="0" xfId="0" applyFont="1" applyFill="1" applyBorder="1" applyAlignment="1">
      <alignment horizontal="left"/>
    </xf>
    <xf numFmtId="0" fontId="0" fillId="34" borderId="0" xfId="0" applyFill="1"/>
    <xf numFmtId="0" fontId="0" fillId="0" borderId="0" xfId="0" applyBorder="1"/>
    <xf numFmtId="0" fontId="0" fillId="35" borderId="7" xfId="0" applyFill="1" applyBorder="1"/>
    <xf numFmtId="0" fontId="15" fillId="35" borderId="0" xfId="22" applyFill="1" applyBorder="1" applyProtection="1"/>
    <xf numFmtId="0" fontId="26" fillId="35" borderId="0" xfId="0" applyFont="1" applyFill="1" applyBorder="1" applyProtection="1"/>
    <xf numFmtId="0" fontId="0" fillId="35" borderId="0" xfId="0" applyFill="1" applyBorder="1"/>
    <xf numFmtId="0" fontId="34" fillId="35" borderId="0" xfId="0" applyFont="1" applyFill="1" applyBorder="1" applyAlignment="1" applyProtection="1">
      <alignment horizontal="left" vertical="center"/>
    </xf>
    <xf numFmtId="0" fontId="26" fillId="35" borderId="0" xfId="0" applyFont="1" applyFill="1" applyBorder="1" applyAlignment="1" applyProtection="1">
      <alignment horizontal="center" vertical="center"/>
    </xf>
    <xf numFmtId="0" fontId="38" fillId="0" borderId="0" xfId="0" applyFont="1"/>
    <xf numFmtId="0" fontId="23" fillId="36" borderId="17" xfId="0" applyFont="1" applyFill="1" applyBorder="1" applyAlignment="1" applyProtection="1">
      <alignment vertical="center"/>
    </xf>
    <xf numFmtId="0" fontId="23" fillId="36" borderId="0" xfId="0" applyFont="1" applyFill="1" applyBorder="1" applyAlignment="1" applyProtection="1">
      <alignment vertical="center"/>
    </xf>
    <xf numFmtId="0" fontId="38" fillId="35" borderId="0" xfId="0" applyFont="1" applyFill="1" applyBorder="1" applyAlignment="1" applyProtection="1">
      <alignment vertical="center"/>
    </xf>
    <xf numFmtId="0" fontId="0" fillId="35" borderId="15" xfId="0" applyFill="1" applyBorder="1" applyProtection="1"/>
    <xf numFmtId="0" fontId="15" fillId="35" borderId="16" xfId="22" quotePrefix="1" applyFill="1" applyBorder="1" applyProtection="1"/>
    <xf numFmtId="0" fontId="21" fillId="35" borderId="15" xfId="0" applyFont="1" applyFill="1" applyBorder="1" applyProtection="1"/>
    <xf numFmtId="0" fontId="20" fillId="35" borderId="15" xfId="0" applyFont="1" applyFill="1" applyBorder="1" applyProtection="1"/>
    <xf numFmtId="0" fontId="29" fillId="35" borderId="15" xfId="0" applyFont="1" applyFill="1" applyBorder="1" applyAlignment="1" applyProtection="1">
      <alignment horizontal="right"/>
    </xf>
    <xf numFmtId="14" fontId="29" fillId="35" borderId="15" xfId="0" applyNumberFormat="1" applyFont="1" applyFill="1" applyBorder="1" applyProtection="1"/>
    <xf numFmtId="0" fontId="21" fillId="35" borderId="0" xfId="0" applyFont="1" applyFill="1" applyBorder="1" applyProtection="1"/>
    <xf numFmtId="0" fontId="20" fillId="35" borderId="0" xfId="0" applyFont="1" applyFill="1" applyBorder="1" applyProtection="1"/>
    <xf numFmtId="0" fontId="22" fillId="35" borderId="0" xfId="0" applyFont="1" applyFill="1" applyBorder="1" applyProtection="1"/>
    <xf numFmtId="0" fontId="29" fillId="35" borderId="0" xfId="0" applyFont="1" applyFill="1" applyBorder="1" applyProtection="1"/>
    <xf numFmtId="0" fontId="33" fillId="0" borderId="0" xfId="0" applyFont="1" applyBorder="1" applyProtection="1"/>
    <xf numFmtId="0" fontId="15" fillId="0" borderId="17" xfId="22" applyBorder="1" applyAlignment="1">
      <alignment vertical="center"/>
    </xf>
    <xf numFmtId="0" fontId="41" fillId="35" borderId="0" xfId="0" applyFont="1" applyFill="1" applyBorder="1" applyAlignment="1" applyProtection="1">
      <alignment vertical="center"/>
    </xf>
    <xf numFmtId="0" fontId="41" fillId="35" borderId="0" xfId="0" applyFont="1" applyFill="1" applyBorder="1" applyProtection="1"/>
    <xf numFmtId="0" fontId="41" fillId="35" borderId="0" xfId="0" applyFont="1" applyFill="1" applyBorder="1" applyAlignment="1" applyProtection="1"/>
    <xf numFmtId="0" fontId="0" fillId="38" borderId="36" xfId="0" applyFill="1" applyBorder="1"/>
    <xf numFmtId="0" fontId="20" fillId="35" borderId="8" xfId="0" applyFont="1" applyFill="1" applyBorder="1"/>
    <xf numFmtId="0" fontId="0" fillId="35" borderId="8" xfId="0" applyFill="1" applyBorder="1"/>
    <xf numFmtId="0" fontId="26" fillId="35" borderId="0" xfId="0" applyFont="1" applyFill="1" applyBorder="1"/>
    <xf numFmtId="0" fontId="26" fillId="0" borderId="0" xfId="0" applyFont="1" applyBorder="1"/>
    <xf numFmtId="0" fontId="44" fillId="0" borderId="37" xfId="0" applyFont="1" applyBorder="1" applyAlignment="1">
      <alignment vertical="center" wrapText="1"/>
    </xf>
    <xf numFmtId="0" fontId="42" fillId="35" borderId="0" xfId="22" applyFont="1" applyFill="1" applyBorder="1" applyProtection="1"/>
    <xf numFmtId="0" fontId="45" fillId="35" borderId="0" xfId="22" applyFont="1" applyFill="1" applyBorder="1" applyProtection="1"/>
    <xf numFmtId="0" fontId="32" fillId="35" borderId="0" xfId="0" applyFont="1" applyFill="1" applyBorder="1" applyProtection="1"/>
    <xf numFmtId="0" fontId="0" fillId="35" borderId="17" xfId="0" applyFill="1" applyBorder="1" applyAlignment="1" applyProtection="1"/>
    <xf numFmtId="0" fontId="43" fillId="35" borderId="0" xfId="0" applyFont="1" applyFill="1" applyBorder="1" applyAlignment="1" applyProtection="1">
      <alignment vertical="center" wrapText="1"/>
    </xf>
    <xf numFmtId="0" fontId="0" fillId="0" borderId="38" xfId="0" applyFill="1" applyBorder="1"/>
    <xf numFmtId="0" fontId="37" fillId="35" borderId="0" xfId="0" applyFont="1" applyFill="1" applyBorder="1" applyAlignment="1" applyProtection="1">
      <alignment vertical="center" textRotation="90"/>
    </xf>
    <xf numFmtId="0" fontId="35" fillId="35" borderId="13" xfId="0" applyFont="1" applyFill="1" applyBorder="1" applyAlignment="1" applyProtection="1">
      <alignment vertical="center"/>
    </xf>
    <xf numFmtId="0" fontId="35" fillId="35" borderId="13" xfId="0" applyFont="1" applyFill="1" applyBorder="1" applyProtection="1"/>
    <xf numFmtId="0" fontId="29" fillId="35" borderId="13" xfId="0" applyFont="1" applyFill="1" applyBorder="1" applyAlignment="1" applyProtection="1">
      <alignment vertical="top"/>
    </xf>
    <xf numFmtId="0" fontId="0" fillId="35" borderId="13" xfId="0" applyFill="1" applyBorder="1" applyProtection="1"/>
    <xf numFmtId="0" fontId="26" fillId="35" borderId="13" xfId="0" applyFont="1" applyFill="1" applyBorder="1" applyProtection="1"/>
    <xf numFmtId="0" fontId="29" fillId="35" borderId="0" xfId="0" applyFont="1" applyFill="1" applyBorder="1" applyAlignment="1" applyProtection="1">
      <alignment vertical="center"/>
    </xf>
    <xf numFmtId="0" fontId="15" fillId="35" borderId="0" xfId="22" applyFill="1" applyBorder="1" applyAlignment="1" applyProtection="1">
      <alignment vertical="center"/>
    </xf>
    <xf numFmtId="0" fontId="49" fillId="35" borderId="0" xfId="0" applyFont="1" applyFill="1" applyBorder="1" applyAlignment="1" applyProtection="1">
      <alignment horizontal="center" vertical="center"/>
    </xf>
    <xf numFmtId="0" fontId="48" fillId="35" borderId="0" xfId="0" applyFont="1" applyFill="1" applyBorder="1" applyAlignment="1" applyProtection="1">
      <alignment horizontal="center" vertical="center"/>
    </xf>
    <xf numFmtId="0" fontId="23" fillId="35" borderId="0" xfId="0" applyFont="1" applyFill="1" applyBorder="1" applyAlignment="1">
      <alignment horizontal="center" vertical="center"/>
    </xf>
    <xf numFmtId="2" fontId="0" fillId="0" borderId="0" xfId="0" applyNumberFormat="1" applyFill="1" applyAlignment="1">
      <alignment horizontal="left"/>
    </xf>
    <xf numFmtId="0" fontId="20" fillId="0" borderId="12" xfId="0" applyFont="1" applyBorder="1"/>
    <xf numFmtId="0" fontId="20" fillId="0" borderId="11" xfId="0" applyFont="1" applyBorder="1"/>
    <xf numFmtId="0" fontId="0" fillId="0" borderId="0" xfId="0" applyBorder="1" applyAlignment="1">
      <alignment horizontal="left"/>
    </xf>
    <xf numFmtId="0" fontId="0" fillId="0" borderId="26" xfId="0" applyBorder="1"/>
    <xf numFmtId="0" fontId="26" fillId="35" borderId="15" xfId="0" applyFont="1" applyFill="1" applyBorder="1" applyProtection="1"/>
    <xf numFmtId="0" fontId="26" fillId="35" borderId="31" xfId="0" applyFont="1" applyFill="1" applyBorder="1" applyProtection="1"/>
    <xf numFmtId="0" fontId="26" fillId="35" borderId="32" xfId="0" applyFont="1" applyFill="1" applyBorder="1" applyProtection="1"/>
    <xf numFmtId="0" fontId="23" fillId="36" borderId="32" xfId="0" applyFont="1" applyFill="1" applyBorder="1" applyAlignment="1" applyProtection="1">
      <alignment vertical="center"/>
    </xf>
    <xf numFmtId="0" fontId="26" fillId="35" borderId="34" xfId="0" applyFont="1" applyFill="1" applyBorder="1" applyProtection="1"/>
    <xf numFmtId="0" fontId="27" fillId="35" borderId="17" xfId="0" applyFont="1" applyFill="1" applyBorder="1" applyAlignment="1" applyProtection="1">
      <alignment horizontal="left" vertical="center"/>
    </xf>
    <xf numFmtId="0" fontId="27" fillId="35" borderId="32" xfId="0" applyFont="1" applyFill="1" applyBorder="1" applyAlignment="1" applyProtection="1">
      <alignment horizontal="left" vertical="center"/>
    </xf>
    <xf numFmtId="0" fontId="0" fillId="35" borderId="21" xfId="0" applyFill="1" applyBorder="1" applyProtection="1"/>
    <xf numFmtId="0" fontId="26" fillId="35" borderId="14" xfId="0" applyFont="1" applyFill="1" applyBorder="1" applyProtection="1"/>
    <xf numFmtId="0" fontId="26" fillId="35" borderId="33" xfId="0" applyFont="1" applyFill="1" applyBorder="1" applyProtection="1"/>
    <xf numFmtId="0" fontId="34" fillId="37" borderId="7" xfId="0" applyFont="1" applyFill="1" applyBorder="1" applyAlignment="1" applyProtection="1">
      <alignment horizontal="center" vertical="center"/>
      <protection locked="0"/>
    </xf>
    <xf numFmtId="0" fontId="34" fillId="33" borderId="7" xfId="0" applyFont="1" applyFill="1" applyBorder="1" applyAlignment="1" applyProtection="1">
      <alignment horizontal="center" vertical="center"/>
      <protection locked="0"/>
    </xf>
    <xf numFmtId="0" fontId="47" fillId="35" borderId="0" xfId="0" applyFont="1" applyFill="1" applyBorder="1" applyAlignment="1" applyProtection="1">
      <alignment vertical="center" wrapText="1"/>
    </xf>
    <xf numFmtId="0" fontId="20" fillId="0" borderId="11" xfId="0" applyFont="1" applyBorder="1" applyAlignment="1">
      <alignment horizontal="left"/>
    </xf>
    <xf numFmtId="0" fontId="0" fillId="0" borderId="25" xfId="0" applyBorder="1"/>
    <xf numFmtId="0" fontId="0" fillId="0" borderId="23" xfId="0" applyBorder="1"/>
    <xf numFmtId="0" fontId="0" fillId="0" borderId="13" xfId="0" applyBorder="1" applyAlignment="1">
      <alignment horizontal="left"/>
    </xf>
    <xf numFmtId="0" fontId="0" fillId="0" borderId="35" xfId="0" applyBorder="1" applyAlignment="1">
      <alignment horizontal="left" vertical="center"/>
    </xf>
    <xf numFmtId="0" fontId="20" fillId="0" borderId="35" xfId="0" applyFont="1" applyBorder="1" applyAlignment="1">
      <alignment horizontal="left" vertical="center"/>
    </xf>
    <xf numFmtId="0" fontId="20" fillId="34" borderId="35" xfId="0" applyFont="1" applyFill="1" applyBorder="1" applyAlignment="1">
      <alignment horizontal="left" vertical="center"/>
    </xf>
    <xf numFmtId="0" fontId="0" fillId="34" borderId="35" xfId="0" applyFill="1" applyBorder="1" applyAlignment="1">
      <alignment horizontal="left" vertical="center"/>
    </xf>
    <xf numFmtId="0" fontId="0" fillId="35" borderId="0" xfId="0" applyFill="1" applyBorder="1" applyAlignment="1" applyProtection="1">
      <alignment horizontal="left" vertical="center"/>
    </xf>
    <xf numFmtId="0" fontId="23" fillId="35" borderId="0" xfId="0" applyFont="1" applyFill="1" applyBorder="1" applyAlignment="1">
      <alignment horizontal="center" vertical="center"/>
    </xf>
    <xf numFmtId="0" fontId="0" fillId="35" borderId="43" xfId="0" applyFill="1" applyBorder="1"/>
    <xf numFmtId="0" fontId="0" fillId="35" borderId="46" xfId="0" applyFill="1" applyBorder="1"/>
    <xf numFmtId="0" fontId="0" fillId="35" borderId="47" xfId="0" applyFill="1" applyBorder="1"/>
    <xf numFmtId="0" fontId="0" fillId="35" borderId="48" xfId="0" applyFill="1" applyBorder="1"/>
    <xf numFmtId="0" fontId="0" fillId="35" borderId="44" xfId="0" applyFill="1" applyBorder="1"/>
    <xf numFmtId="0" fontId="0" fillId="35" borderId="45" xfId="0" applyFill="1" applyBorder="1"/>
    <xf numFmtId="0" fontId="48" fillId="35" borderId="46" xfId="0" applyFont="1" applyFill="1" applyBorder="1" applyAlignment="1" applyProtection="1">
      <alignment horizontal="center" vertical="center"/>
    </xf>
    <xf numFmtId="0" fontId="20" fillId="35" borderId="46" xfId="0" applyFont="1" applyFill="1" applyBorder="1" applyAlignment="1">
      <alignment vertical="center"/>
    </xf>
    <xf numFmtId="0" fontId="0" fillId="35" borderId="46" xfId="0" applyFill="1" applyBorder="1" applyAlignment="1" applyProtection="1">
      <alignment vertical="center"/>
    </xf>
    <xf numFmtId="0" fontId="26" fillId="35" borderId="46" xfId="0" applyFont="1" applyFill="1" applyBorder="1" applyAlignment="1" applyProtection="1">
      <alignment vertical="center"/>
    </xf>
    <xf numFmtId="0" fontId="0" fillId="35" borderId="46" xfId="0" applyFill="1" applyBorder="1" applyProtection="1"/>
    <xf numFmtId="0" fontId="0" fillId="35" borderId="49" xfId="0" applyFill="1" applyBorder="1"/>
    <xf numFmtId="0" fontId="0" fillId="35" borderId="50" xfId="0" applyFill="1" applyBorder="1"/>
    <xf numFmtId="0" fontId="29" fillId="34" borderId="0" xfId="0" applyFont="1" applyFill="1"/>
    <xf numFmtId="0" fontId="0" fillId="34" borderId="0" xfId="0" applyFill="1" applyProtection="1"/>
    <xf numFmtId="0" fontId="0" fillId="34" borderId="0" xfId="0" applyFill="1" applyAlignment="1" applyProtection="1">
      <alignment vertical="center"/>
    </xf>
    <xf numFmtId="0" fontId="26" fillId="34" borderId="0" xfId="0" applyFont="1" applyFill="1" applyProtection="1"/>
    <xf numFmtId="0" fontId="23" fillId="34" borderId="0" xfId="0" applyFont="1" applyFill="1" applyBorder="1" applyAlignment="1" applyProtection="1">
      <alignment vertical="center"/>
    </xf>
    <xf numFmtId="0" fontId="0" fillId="0" borderId="7" xfId="0" applyFill="1" applyBorder="1"/>
    <xf numFmtId="0" fontId="0" fillId="35" borderId="17" xfId="0" applyFill="1" applyBorder="1" applyAlignment="1" applyProtection="1">
      <alignment horizontal="left" vertical="center"/>
    </xf>
    <xf numFmtId="0" fontId="0" fillId="35" borderId="0" xfId="0" applyFill="1" applyBorder="1" applyAlignment="1" applyProtection="1">
      <alignment horizontal="left" vertical="center"/>
    </xf>
    <xf numFmtId="0" fontId="0" fillId="35" borderId="15" xfId="0" applyFill="1" applyBorder="1" applyAlignment="1" applyProtection="1">
      <alignment horizontal="right"/>
    </xf>
    <xf numFmtId="0" fontId="36" fillId="35" borderId="0" xfId="0" applyFont="1" applyFill="1" applyBorder="1" applyAlignment="1" applyProtection="1">
      <alignment horizontal="left"/>
    </xf>
    <xf numFmtId="0" fontId="38" fillId="0" borderId="0" xfId="0" applyFont="1" applyBorder="1" applyProtection="1"/>
    <xf numFmtId="0" fontId="38" fillId="35" borderId="0" xfId="0" applyFont="1" applyFill="1" applyBorder="1" applyProtection="1"/>
    <xf numFmtId="0" fontId="51" fillId="35" borderId="0" xfId="0" applyFont="1" applyFill="1" applyBorder="1" applyAlignment="1" applyProtection="1">
      <alignment vertical="center"/>
    </xf>
    <xf numFmtId="0" fontId="51" fillId="35" borderId="0" xfId="0" applyFont="1" applyFill="1" applyBorder="1" applyProtection="1"/>
    <xf numFmtId="0" fontId="26" fillId="35" borderId="17" xfId="0" applyFont="1" applyFill="1" applyBorder="1" applyAlignment="1" applyProtection="1">
      <alignment horizontal="left" vertical="center"/>
    </xf>
    <xf numFmtId="0" fontId="0" fillId="0" borderId="26" xfId="0" applyBorder="1" applyAlignment="1">
      <alignment horizontal="left"/>
    </xf>
    <xf numFmtId="4" fontId="0" fillId="0" borderId="35" xfId="0" applyNumberFormat="1" applyBorder="1" applyAlignment="1">
      <alignment horizontal="left" vertical="center"/>
    </xf>
    <xf numFmtId="0" fontId="0" fillId="0" borderId="0" xfId="0" applyFill="1" applyBorder="1"/>
    <xf numFmtId="0" fontId="0" fillId="0" borderId="26" xfId="0" applyFill="1" applyBorder="1"/>
    <xf numFmtId="49" fontId="0" fillId="0" borderId="0" xfId="0" applyNumberFormat="1" applyAlignment="1">
      <alignment horizontal="left"/>
    </xf>
    <xf numFmtId="1" fontId="0" fillId="0" borderId="0" xfId="0" applyNumberFormat="1" applyBorder="1" applyAlignment="1">
      <alignment horizontal="left"/>
    </xf>
    <xf numFmtId="1" fontId="0" fillId="0" borderId="13" xfId="0" applyNumberFormat="1" applyBorder="1" applyAlignment="1">
      <alignment horizontal="left"/>
    </xf>
    <xf numFmtId="0" fontId="0" fillId="0" borderId="0" xfId="0" applyNumberFormat="1" applyBorder="1" applyAlignment="1">
      <alignment horizontal="left"/>
    </xf>
    <xf numFmtId="0" fontId="23" fillId="36" borderId="12" xfId="0" applyFont="1" applyFill="1" applyBorder="1" applyAlignment="1">
      <alignment horizontal="center" vertical="center"/>
    </xf>
    <xf numFmtId="0" fontId="23" fillId="36" borderId="11" xfId="0" applyFont="1" applyFill="1" applyBorder="1" applyAlignment="1">
      <alignment vertical="center"/>
    </xf>
    <xf numFmtId="0" fontId="23" fillId="36" borderId="11" xfId="0" applyFont="1" applyFill="1" applyBorder="1" applyAlignment="1">
      <alignment horizontal="left" vertical="center"/>
    </xf>
    <xf numFmtId="0" fontId="23" fillId="36" borderId="22" xfId="0" applyFont="1" applyFill="1" applyBorder="1" applyAlignment="1">
      <alignment horizontal="left" vertical="center"/>
    </xf>
    <xf numFmtId="0" fontId="0" fillId="0" borderId="25" xfId="0" applyBorder="1" applyAlignment="1">
      <alignment horizontal="center"/>
    </xf>
    <xf numFmtId="2" fontId="0" fillId="0" borderId="0" xfId="0" applyNumberFormat="1" applyFill="1" applyBorder="1" applyAlignment="1">
      <alignment horizontal="left"/>
    </xf>
    <xf numFmtId="2" fontId="0" fillId="42" borderId="0" xfId="0" applyNumberFormat="1" applyFill="1" applyBorder="1" applyAlignment="1">
      <alignment horizontal="left"/>
    </xf>
    <xf numFmtId="2" fontId="0" fillId="0" borderId="0" xfId="0" applyNumberFormat="1" applyBorder="1" applyAlignment="1">
      <alignment horizontal="left"/>
    </xf>
    <xf numFmtId="0" fontId="0" fillId="42" borderId="0" xfId="0" applyFill="1" applyBorder="1" applyAlignment="1">
      <alignment horizontal="left"/>
    </xf>
    <xf numFmtId="14" fontId="0" fillId="0" borderId="0" xfId="0" applyNumberFormat="1" applyBorder="1" applyAlignment="1">
      <alignment horizontal="left"/>
    </xf>
    <xf numFmtId="0" fontId="0" fillId="0" borderId="26" xfId="0" applyNumberFormat="1" applyBorder="1"/>
    <xf numFmtId="0" fontId="0" fillId="0" borderId="23" xfId="0" applyBorder="1" applyAlignment="1">
      <alignment horizontal="center"/>
    </xf>
    <xf numFmtId="0" fontId="0" fillId="38" borderId="66" xfId="0" applyFill="1" applyBorder="1"/>
    <xf numFmtId="2" fontId="0" fillId="0" borderId="13" xfId="0" applyNumberFormat="1" applyFill="1" applyBorder="1" applyAlignment="1">
      <alignment horizontal="left"/>
    </xf>
    <xf numFmtId="2" fontId="0" fillId="42" borderId="13" xfId="0" applyNumberFormat="1" applyFill="1" applyBorder="1" applyAlignment="1">
      <alignment horizontal="left"/>
    </xf>
    <xf numFmtId="2" fontId="0" fillId="0" borderId="13" xfId="0" applyNumberFormat="1" applyBorder="1" applyAlignment="1">
      <alignment horizontal="left"/>
    </xf>
    <xf numFmtId="0" fontId="0" fillId="42" borderId="13" xfId="0" applyFill="1" applyBorder="1" applyAlignment="1">
      <alignment horizontal="left"/>
    </xf>
    <xf numFmtId="14" fontId="0" fillId="0" borderId="13" xfId="0" applyNumberFormat="1" applyBorder="1" applyAlignment="1">
      <alignment horizontal="left"/>
    </xf>
    <xf numFmtId="0" fontId="0" fillId="0" borderId="24" xfId="0" applyNumberFormat="1" applyBorder="1"/>
    <xf numFmtId="0" fontId="23" fillId="36" borderId="12" xfId="0" applyFont="1" applyFill="1" applyBorder="1" applyAlignment="1">
      <alignment horizontal="left" vertical="center"/>
    </xf>
    <xf numFmtId="49" fontId="0" fillId="0" borderId="25" xfId="0" applyNumberFormat="1" applyBorder="1" applyAlignment="1">
      <alignment horizontal="left"/>
    </xf>
    <xf numFmtId="49" fontId="0" fillId="0" borderId="23" xfId="0" applyNumberFormat="1" applyBorder="1" applyAlignment="1">
      <alignment horizontal="left"/>
    </xf>
    <xf numFmtId="2" fontId="0" fillId="0" borderId="35" xfId="0" applyNumberFormat="1" applyBorder="1" applyAlignment="1">
      <alignment horizontal="left" vertical="center"/>
    </xf>
    <xf numFmtId="0" fontId="0" fillId="35" borderId="13" xfId="0" applyFill="1" applyBorder="1" applyAlignment="1" applyProtection="1">
      <alignment vertical="center"/>
    </xf>
    <xf numFmtId="0" fontId="34" fillId="35" borderId="17" xfId="0" applyFont="1" applyFill="1" applyBorder="1" applyAlignment="1">
      <alignment horizontal="left" vertical="center" wrapText="1"/>
    </xf>
    <xf numFmtId="0" fontId="26" fillId="0" borderId="7" xfId="0" applyFont="1" applyBorder="1"/>
    <xf numFmtId="0" fontId="26" fillId="0" borderId="7" xfId="0" applyFont="1" applyFill="1" applyBorder="1"/>
    <xf numFmtId="0" fontId="46" fillId="35" borderId="68" xfId="0" applyFont="1" applyFill="1" applyBorder="1" applyAlignment="1" applyProtection="1">
      <alignment vertical="center"/>
    </xf>
    <xf numFmtId="0" fontId="46" fillId="35" borderId="69" xfId="0" applyFont="1" applyFill="1" applyBorder="1" applyAlignment="1" applyProtection="1">
      <alignment horizontal="right" vertical="center"/>
    </xf>
    <xf numFmtId="0" fontId="29" fillId="35" borderId="69" xfId="0" applyFont="1" applyFill="1" applyBorder="1" applyAlignment="1" applyProtection="1">
      <alignment horizontal="center" vertical="center"/>
    </xf>
    <xf numFmtId="0" fontId="0" fillId="0" borderId="24" xfId="0" applyBorder="1"/>
    <xf numFmtId="0" fontId="0" fillId="0" borderId="25" xfId="0" applyFill="1" applyBorder="1"/>
    <xf numFmtId="0" fontId="34" fillId="35" borderId="21" xfId="0" applyFont="1" applyFill="1" applyBorder="1" applyAlignment="1">
      <alignment horizontal="left" vertical="center" wrapText="1"/>
    </xf>
    <xf numFmtId="0" fontId="0" fillId="35" borderId="0" xfId="0" applyFill="1" applyProtection="1"/>
    <xf numFmtId="0" fontId="0" fillId="0" borderId="0" xfId="0" applyAlignment="1">
      <alignment wrapText="1"/>
    </xf>
    <xf numFmtId="0" fontId="20" fillId="0" borderId="0" xfId="0" applyFont="1" applyBorder="1" applyAlignment="1">
      <alignment horizontal="left"/>
    </xf>
    <xf numFmtId="0" fontId="0" fillId="0" borderId="0" xfId="0" applyBorder="1" applyAlignment="1">
      <alignment horizontal="left" vertical="top" wrapText="1"/>
    </xf>
    <xf numFmtId="0" fontId="4" fillId="35" borderId="0" xfId="22" applyFont="1" applyFill="1" applyBorder="1" applyAlignment="1" applyProtection="1">
      <alignment vertical="center"/>
    </xf>
    <xf numFmtId="0" fontId="29" fillId="35" borderId="68" xfId="0" applyFont="1" applyFill="1" applyBorder="1" applyAlignment="1" applyProtection="1">
      <alignment horizontal="left" vertical="center"/>
    </xf>
    <xf numFmtId="0" fontId="0" fillId="35" borderId="68" xfId="0" applyFill="1" applyBorder="1" applyProtection="1"/>
    <xf numFmtId="0" fontId="0" fillId="35" borderId="68" xfId="0" applyFill="1" applyBorder="1" applyAlignment="1" applyProtection="1">
      <alignment horizontal="left"/>
    </xf>
    <xf numFmtId="0" fontId="26" fillId="0" borderId="0" xfId="0" applyFont="1"/>
    <xf numFmtId="0" fontId="0" fillId="34" borderId="0" xfId="0" applyFill="1" applyAlignment="1">
      <alignment horizontal="left"/>
    </xf>
    <xf numFmtId="0" fontId="0" fillId="0" borderId="0" xfId="0" applyNumberFormat="1" applyFill="1" applyBorder="1" applyAlignment="1">
      <alignment horizontal="left"/>
    </xf>
    <xf numFmtId="0" fontId="0" fillId="0" borderId="13" xfId="0" applyFill="1" applyBorder="1"/>
    <xf numFmtId="0" fontId="0" fillId="0" borderId="13" xfId="0" applyNumberFormat="1" applyFill="1" applyBorder="1" applyAlignment="1">
      <alignment horizontal="left"/>
    </xf>
    <xf numFmtId="0" fontId="0" fillId="0" borderId="24" xfId="0" applyFill="1" applyBorder="1"/>
    <xf numFmtId="0" fontId="0" fillId="35" borderId="16" xfId="0" applyFill="1" applyBorder="1"/>
    <xf numFmtId="0" fontId="20" fillId="35" borderId="15" xfId="0" applyFont="1" applyFill="1" applyBorder="1" applyAlignment="1">
      <alignment vertical="center"/>
    </xf>
    <xf numFmtId="0" fontId="0" fillId="35" borderId="15" xfId="0" applyFill="1" applyBorder="1"/>
    <xf numFmtId="0" fontId="0" fillId="35" borderId="31" xfId="0" applyFill="1" applyBorder="1"/>
    <xf numFmtId="0" fontId="0" fillId="35" borderId="17" xfId="0" applyFill="1" applyBorder="1"/>
    <xf numFmtId="0" fontId="0" fillId="35" borderId="21" xfId="0" applyFill="1" applyBorder="1"/>
    <xf numFmtId="0" fontId="0" fillId="33" borderId="71" xfId="0" applyFill="1" applyBorder="1"/>
    <xf numFmtId="0" fontId="20" fillId="35" borderId="46" xfId="0" applyFont="1" applyFill="1" applyBorder="1" applyAlignment="1">
      <alignment horizontal="left" vertical="center"/>
    </xf>
    <xf numFmtId="0" fontId="0" fillId="35" borderId="0" xfId="0" applyFill="1" applyBorder="1" applyAlignment="1">
      <alignment horizontal="left"/>
    </xf>
    <xf numFmtId="0" fontId="20" fillId="35" borderId="0" xfId="0" applyFont="1" applyFill="1" applyBorder="1" applyAlignment="1">
      <alignment horizontal="left" vertical="center"/>
    </xf>
    <xf numFmtId="0" fontId="0" fillId="35" borderId="47" xfId="0" applyFill="1" applyBorder="1" applyAlignment="1">
      <alignment horizontal="left"/>
    </xf>
    <xf numFmtId="0" fontId="0" fillId="35" borderId="46" xfId="0" applyFill="1" applyBorder="1" applyAlignment="1" applyProtection="1">
      <alignment horizontal="left" vertical="center"/>
    </xf>
    <xf numFmtId="0" fontId="0" fillId="35" borderId="0" xfId="0" applyFill="1" applyBorder="1" applyAlignment="1" applyProtection="1">
      <alignment horizontal="left"/>
    </xf>
    <xf numFmtId="0" fontId="38" fillId="35" borderId="0" xfId="0" applyFont="1" applyFill="1" applyBorder="1" applyAlignment="1">
      <alignment horizontal="left"/>
    </xf>
    <xf numFmtId="0" fontId="38" fillId="35" borderId="47" xfId="0" applyFont="1" applyFill="1" applyBorder="1" applyAlignment="1">
      <alignment horizontal="left"/>
    </xf>
    <xf numFmtId="0" fontId="0" fillId="35" borderId="46" xfId="0" applyFill="1" applyBorder="1" applyAlignment="1">
      <alignment horizontal="left"/>
    </xf>
    <xf numFmtId="0" fontId="26" fillId="35" borderId="0" xfId="0" applyFont="1" applyFill="1" applyBorder="1" applyAlignment="1" applyProtection="1">
      <alignment horizontal="left" vertical="center"/>
    </xf>
    <xf numFmtId="0" fontId="26" fillId="35" borderId="46" xfId="0" applyFont="1" applyFill="1" applyBorder="1" applyAlignment="1" applyProtection="1">
      <alignment horizontal="left" vertical="center"/>
    </xf>
    <xf numFmtId="0" fontId="26" fillId="35" borderId="0" xfId="0" applyFont="1" applyFill="1" applyBorder="1" applyAlignment="1" applyProtection="1">
      <alignment horizontal="left"/>
    </xf>
    <xf numFmtId="0" fontId="38" fillId="35" borderId="0" xfId="0" applyFont="1" applyFill="1" applyBorder="1" applyAlignment="1" applyProtection="1">
      <alignment horizontal="left" vertical="center"/>
    </xf>
    <xf numFmtId="0" fontId="0" fillId="35" borderId="46" xfId="0" applyFill="1" applyBorder="1" applyAlignment="1" applyProtection="1">
      <alignment horizontal="left"/>
    </xf>
    <xf numFmtId="0" fontId="20" fillId="0" borderId="0" xfId="0" applyFont="1" applyFill="1" applyBorder="1"/>
    <xf numFmtId="0" fontId="61" fillId="35" borderId="35" xfId="0" applyFont="1" applyFill="1" applyBorder="1" applyAlignment="1">
      <alignment horizontal="left" vertical="center"/>
    </xf>
    <xf numFmtId="0" fontId="20" fillId="35" borderId="0" xfId="0" applyFont="1" applyFill="1" applyBorder="1" applyAlignment="1" applyProtection="1">
      <alignment vertical="top" wrapText="1"/>
    </xf>
    <xf numFmtId="0" fontId="22" fillId="35" borderId="0" xfId="22" applyFont="1" applyFill="1" applyBorder="1" applyAlignment="1" applyProtection="1">
      <alignment vertical="center"/>
    </xf>
    <xf numFmtId="0" fontId="62" fillId="0" borderId="0" xfId="0" applyFont="1" applyAlignment="1">
      <alignment vertical="center"/>
    </xf>
    <xf numFmtId="0" fontId="62" fillId="0" borderId="0" xfId="0" applyFont="1"/>
    <xf numFmtId="0" fontId="26" fillId="0" borderId="25" xfId="0" applyFont="1" applyFill="1" applyBorder="1"/>
    <xf numFmtId="0" fontId="0" fillId="0" borderId="0" xfId="0" applyFill="1" applyBorder="1" applyAlignment="1">
      <alignment horizontal="left"/>
    </xf>
    <xf numFmtId="0" fontId="0" fillId="0" borderId="23" xfId="0" applyFill="1" applyBorder="1"/>
    <xf numFmtId="0" fontId="63" fillId="41" borderId="11" xfId="0" applyFont="1" applyFill="1" applyBorder="1" applyAlignment="1" applyProtection="1">
      <alignment vertical="center" wrapText="1"/>
    </xf>
    <xf numFmtId="0" fontId="63" fillId="41" borderId="13" xfId="0" applyFont="1" applyFill="1" applyBorder="1" applyAlignment="1" applyProtection="1">
      <alignment vertical="center" wrapText="1"/>
    </xf>
    <xf numFmtId="0" fontId="36" fillId="35" borderId="0" xfId="0" applyFont="1" applyFill="1" applyBorder="1" applyAlignment="1" applyProtection="1"/>
    <xf numFmtId="0" fontId="26" fillId="35" borderId="0" xfId="0" applyFont="1" applyFill="1" applyBorder="1" applyAlignment="1" applyProtection="1">
      <alignment horizontal="left" vertical="center"/>
      <protection locked="0"/>
    </xf>
    <xf numFmtId="49" fontId="26" fillId="35" borderId="0" xfId="0" applyNumberFormat="1" applyFont="1" applyFill="1" applyBorder="1" applyAlignment="1" applyProtection="1">
      <alignment horizontal="left" vertical="center"/>
      <protection locked="0"/>
    </xf>
    <xf numFmtId="14" fontId="0" fillId="35" borderId="0" xfId="0" applyNumberFormat="1" applyFont="1" applyFill="1" applyBorder="1" applyAlignment="1" applyProtection="1">
      <alignment horizontal="left" vertical="center" shrinkToFit="1" readingOrder="1"/>
      <protection locked="0"/>
    </xf>
    <xf numFmtId="0" fontId="34" fillId="35" borderId="0" xfId="0" applyFont="1" applyFill="1" applyBorder="1" applyAlignment="1" applyProtection="1">
      <alignment horizontal="center" vertical="center"/>
      <protection locked="0"/>
    </xf>
    <xf numFmtId="0" fontId="0" fillId="35" borderId="9" xfId="0" applyFill="1" applyBorder="1"/>
    <xf numFmtId="0" fontId="20" fillId="35" borderId="9" xfId="0" applyFont="1" applyFill="1" applyBorder="1"/>
    <xf numFmtId="0" fontId="0" fillId="0" borderId="27" xfId="0" applyBorder="1"/>
    <xf numFmtId="0" fontId="0" fillId="0" borderId="12" xfId="0" applyBorder="1"/>
    <xf numFmtId="0" fontId="20" fillId="35" borderId="0" xfId="0" applyFont="1" applyFill="1" applyBorder="1" applyAlignment="1" applyProtection="1">
      <alignment vertical="center" wrapText="1"/>
    </xf>
    <xf numFmtId="0" fontId="26" fillId="0" borderId="22" xfId="0" applyFont="1" applyBorder="1"/>
    <xf numFmtId="0" fontId="26" fillId="0" borderId="26" xfId="0" applyFont="1" applyBorder="1"/>
    <xf numFmtId="0" fontId="26" fillId="0" borderId="26" xfId="0" applyFont="1" applyBorder="1" applyAlignment="1">
      <alignment wrapText="1"/>
    </xf>
    <xf numFmtId="0" fontId="20" fillId="0" borderId="8" xfId="0" applyFont="1" applyBorder="1"/>
    <xf numFmtId="0" fontId="20" fillId="0" borderId="9" xfId="0" pivotButton="1" applyFont="1" applyBorder="1"/>
    <xf numFmtId="0" fontId="0" fillId="0" borderId="13" xfId="0" applyFill="1" applyBorder="1" applyAlignment="1">
      <alignment horizontal="left"/>
    </xf>
    <xf numFmtId="0" fontId="34" fillId="0" borderId="0" xfId="0" applyFont="1" applyFill="1" applyBorder="1" applyAlignment="1">
      <alignment horizontal="left"/>
    </xf>
    <xf numFmtId="0" fontId="26" fillId="0" borderId="0" xfId="0" applyFont="1" applyFill="1" applyBorder="1" applyAlignment="1">
      <alignment horizontal="left"/>
    </xf>
    <xf numFmtId="0" fontId="20" fillId="0" borderId="10" xfId="0" applyFont="1" applyBorder="1"/>
    <xf numFmtId="0" fontId="20" fillId="0" borderId="9" xfId="0" applyFont="1" applyBorder="1"/>
    <xf numFmtId="0" fontId="64" fillId="0" borderId="7" xfId="0" applyFont="1" applyFill="1" applyBorder="1"/>
    <xf numFmtId="0" fontId="20" fillId="0" borderId="22" xfId="0" applyFont="1" applyBorder="1"/>
    <xf numFmtId="0" fontId="29" fillId="34" borderId="0" xfId="0" applyFont="1" applyFill="1" applyAlignment="1">
      <alignment horizontal="left"/>
    </xf>
    <xf numFmtId="0" fontId="23" fillId="35" borderId="0" xfId="0" applyFont="1" applyFill="1" applyBorder="1" applyAlignment="1">
      <alignment horizontal="center" vertical="center"/>
    </xf>
    <xf numFmtId="0" fontId="58" fillId="33" borderId="72" xfId="22" applyFont="1" applyFill="1" applyBorder="1" applyAlignment="1">
      <alignment horizontal="left" vertical="center" wrapText="1"/>
    </xf>
    <xf numFmtId="0" fontId="58" fillId="33" borderId="73" xfId="22" applyFont="1" applyFill="1" applyBorder="1" applyAlignment="1">
      <alignment horizontal="left" vertical="center" wrapText="1"/>
    </xf>
    <xf numFmtId="0" fontId="24" fillId="40" borderId="60" xfId="0" applyFont="1" applyFill="1" applyBorder="1" applyAlignment="1" applyProtection="1">
      <alignment horizontal="left" vertical="center" wrapText="1"/>
    </xf>
    <xf numFmtId="0" fontId="24" fillId="40" borderId="61" xfId="0" applyFont="1" applyFill="1" applyBorder="1" applyAlignment="1" applyProtection="1">
      <alignment horizontal="left" vertical="center" wrapText="1"/>
    </xf>
    <xf numFmtId="0" fontId="24" fillId="40" borderId="62" xfId="0" applyFont="1" applyFill="1" applyBorder="1" applyAlignment="1" applyProtection="1">
      <alignment horizontal="left" vertical="center" wrapText="1"/>
    </xf>
    <xf numFmtId="0" fontId="34" fillId="32" borderId="63" xfId="0" applyFont="1" applyFill="1" applyBorder="1" applyAlignment="1">
      <alignment horizontal="left" vertical="center" wrapText="1"/>
    </xf>
    <xf numFmtId="0" fontId="34" fillId="32" borderId="64" xfId="0" applyFont="1" applyFill="1" applyBorder="1" applyAlignment="1">
      <alignment horizontal="left" vertical="center" wrapText="1"/>
    </xf>
    <xf numFmtId="0" fontId="34" fillId="32" borderId="65" xfId="0" applyFont="1" applyFill="1" applyBorder="1" applyAlignment="1">
      <alignment horizontal="left" vertical="center" wrapText="1"/>
    </xf>
    <xf numFmtId="0" fontId="49" fillId="35" borderId="39" xfId="22" applyFont="1" applyFill="1" applyBorder="1" applyAlignment="1" applyProtection="1">
      <alignment horizontal="center" vertical="center"/>
    </xf>
    <xf numFmtId="0" fontId="32" fillId="35" borderId="0" xfId="22" applyFont="1" applyFill="1" applyBorder="1" applyAlignment="1" applyProtection="1">
      <alignment horizontal="center" vertical="center"/>
    </xf>
    <xf numFmtId="0" fontId="26" fillId="35" borderId="11" xfId="0" applyFont="1" applyFill="1" applyBorder="1" applyAlignment="1">
      <alignment horizontal="left" vertical="top" wrapText="1"/>
    </xf>
    <xf numFmtId="0" fontId="26" fillId="35" borderId="40" xfId="0" applyFont="1" applyFill="1" applyBorder="1" applyAlignment="1">
      <alignment horizontal="left" vertical="top" wrapText="1"/>
    </xf>
    <xf numFmtId="0" fontId="26" fillId="35" borderId="0" xfId="0" applyFont="1" applyFill="1" applyBorder="1" applyAlignment="1">
      <alignment horizontal="left" vertical="top" wrapText="1"/>
    </xf>
    <xf numFmtId="0" fontId="26" fillId="35" borderId="32" xfId="0" applyFont="1" applyFill="1" applyBorder="1" applyAlignment="1">
      <alignment horizontal="left" vertical="top" wrapText="1"/>
    </xf>
    <xf numFmtId="0" fontId="26" fillId="35" borderId="13" xfId="0" applyFont="1" applyFill="1" applyBorder="1" applyAlignment="1">
      <alignment horizontal="left" vertical="top" wrapText="1"/>
    </xf>
    <xf numFmtId="0" fontId="26" fillId="35" borderId="34" xfId="0" applyFont="1" applyFill="1" applyBorder="1" applyAlignment="1">
      <alignment horizontal="left" vertical="top" wrapText="1"/>
    </xf>
    <xf numFmtId="0" fontId="26" fillId="35" borderId="14" xfId="0" applyFont="1" applyFill="1" applyBorder="1" applyAlignment="1">
      <alignment horizontal="left" vertical="top" wrapText="1"/>
    </xf>
    <xf numFmtId="0" fontId="26" fillId="35" borderId="33" xfId="0" applyFont="1" applyFill="1" applyBorder="1" applyAlignment="1">
      <alignment horizontal="left" vertical="top" wrapText="1"/>
    </xf>
    <xf numFmtId="0" fontId="0" fillId="35" borderId="12" xfId="0" applyFill="1" applyBorder="1" applyAlignment="1">
      <alignment horizontal="left" vertical="center" wrapText="1"/>
    </xf>
    <xf numFmtId="0" fontId="0" fillId="0" borderId="11" xfId="0" applyBorder="1" applyAlignment="1">
      <alignment horizontal="left" vertical="center"/>
    </xf>
    <xf numFmtId="0" fontId="0" fillId="0" borderId="22" xfId="0" applyBorder="1" applyAlignment="1">
      <alignment horizontal="left" vertical="center"/>
    </xf>
    <xf numFmtId="0" fontId="0" fillId="0" borderId="25" xfId="0" applyBorder="1" applyAlignment="1">
      <alignment horizontal="left" vertical="center"/>
    </xf>
    <xf numFmtId="0" fontId="0" fillId="0" borderId="0" xfId="0" applyAlignment="1">
      <alignment horizontal="left" vertical="center"/>
    </xf>
    <xf numFmtId="0" fontId="0" fillId="0" borderId="26" xfId="0" applyBorder="1" applyAlignment="1">
      <alignment horizontal="left" vertical="center"/>
    </xf>
    <xf numFmtId="0" fontId="0" fillId="0" borderId="23" xfId="0" applyBorder="1" applyAlignment="1">
      <alignment horizontal="left" vertical="center"/>
    </xf>
    <xf numFmtId="0" fontId="0" fillId="0" borderId="13" xfId="0" applyBorder="1" applyAlignment="1">
      <alignment horizontal="left" vertical="center"/>
    </xf>
    <xf numFmtId="0" fontId="0" fillId="0" borderId="24" xfId="0" applyBorder="1" applyAlignment="1">
      <alignment horizontal="left" vertical="center"/>
    </xf>
    <xf numFmtId="0" fontId="0" fillId="0" borderId="40" xfId="0" applyBorder="1" applyAlignment="1">
      <alignment horizontal="left" vertical="center"/>
    </xf>
    <xf numFmtId="0" fontId="0" fillId="0" borderId="32" xfId="0" applyBorder="1" applyAlignment="1">
      <alignment horizontal="left" vertical="center"/>
    </xf>
    <xf numFmtId="0" fontId="0" fillId="0" borderId="34" xfId="0" applyBorder="1" applyAlignment="1">
      <alignment horizontal="left" vertical="center"/>
    </xf>
    <xf numFmtId="0" fontId="0" fillId="0" borderId="82" xfId="0" applyBorder="1" applyAlignment="1">
      <alignment horizontal="left" vertical="center"/>
    </xf>
    <xf numFmtId="0" fontId="0" fillId="0" borderId="14" xfId="0" applyBorder="1" applyAlignment="1">
      <alignment horizontal="left" vertical="center"/>
    </xf>
    <xf numFmtId="0" fontId="0" fillId="0" borderId="83" xfId="0" applyBorder="1" applyAlignment="1">
      <alignment horizontal="left" vertical="center"/>
    </xf>
    <xf numFmtId="0" fontId="0" fillId="0" borderId="33" xfId="0" applyBorder="1" applyAlignment="1">
      <alignment horizontal="left" vertical="center"/>
    </xf>
    <xf numFmtId="2" fontId="29" fillId="34" borderId="0" xfId="0" applyNumberFormat="1" applyFont="1" applyFill="1" applyAlignment="1">
      <alignment horizontal="left"/>
    </xf>
    <xf numFmtId="0" fontId="20" fillId="35" borderId="7" xfId="0" applyFont="1" applyFill="1" applyBorder="1" applyAlignment="1">
      <alignment horizontal="left" vertical="center"/>
    </xf>
    <xf numFmtId="0" fontId="20" fillId="35" borderId="8" xfId="0" applyFont="1" applyFill="1" applyBorder="1" applyAlignment="1">
      <alignment horizontal="left" vertical="center"/>
    </xf>
    <xf numFmtId="0" fontId="20" fillId="35" borderId="10" xfId="0" applyFont="1" applyFill="1" applyBorder="1" applyAlignment="1">
      <alignment horizontal="left" vertical="center"/>
    </xf>
    <xf numFmtId="0" fontId="20" fillId="35" borderId="70" xfId="0" applyFont="1" applyFill="1" applyBorder="1" applyAlignment="1">
      <alignment horizontal="left" vertical="center"/>
    </xf>
    <xf numFmtId="0" fontId="63" fillId="41" borderId="22" xfId="0" applyFont="1" applyFill="1" applyBorder="1" applyAlignment="1" applyProtection="1">
      <alignment horizontal="center" vertical="center" wrapText="1"/>
    </xf>
    <xf numFmtId="0" fontId="63" fillId="41" borderId="24" xfId="0" applyFont="1" applyFill="1" applyBorder="1" applyAlignment="1" applyProtection="1">
      <alignment horizontal="center" vertical="center" wrapText="1"/>
    </xf>
    <xf numFmtId="0" fontId="26" fillId="41" borderId="0" xfId="0" applyFont="1" applyFill="1" applyBorder="1" applyAlignment="1" applyProtection="1">
      <alignment horizontal="left" vertical="center"/>
    </xf>
    <xf numFmtId="0" fontId="27" fillId="32" borderId="8" xfId="0" applyFont="1" applyFill="1" applyBorder="1" applyAlignment="1" applyProtection="1">
      <alignment horizontal="left" vertical="center" wrapText="1"/>
    </xf>
    <xf numFmtId="0" fontId="27" fillId="32" borderId="10" xfId="0" applyFont="1" applyFill="1" applyBorder="1" applyAlignment="1" applyProtection="1">
      <alignment horizontal="left" vertical="center" wrapText="1"/>
    </xf>
    <xf numFmtId="0" fontId="27" fillId="32" borderId="9" xfId="0" applyFont="1" applyFill="1" applyBorder="1" applyAlignment="1" applyProtection="1">
      <alignment horizontal="left" vertical="center" wrapText="1"/>
    </xf>
    <xf numFmtId="0" fontId="35" fillId="35" borderId="0" xfId="0" applyFont="1" applyFill="1" applyBorder="1" applyAlignment="1" applyProtection="1">
      <alignment horizontal="left" vertical="center" shrinkToFit="1" readingOrder="1"/>
    </xf>
    <xf numFmtId="0" fontId="26" fillId="35" borderId="18" xfId="0" applyFont="1" applyFill="1" applyBorder="1" applyAlignment="1" applyProtection="1">
      <alignment horizontal="left" vertical="center" shrinkToFit="1" readingOrder="1"/>
    </xf>
    <xf numFmtId="0" fontId="26" fillId="35" borderId="13" xfId="0" applyFont="1" applyFill="1" applyBorder="1" applyAlignment="1" applyProtection="1">
      <alignment horizontal="left" vertical="center" shrinkToFit="1" readingOrder="1"/>
    </xf>
    <xf numFmtId="0" fontId="26" fillId="0" borderId="13" xfId="0" applyFont="1" applyFill="1" applyBorder="1" applyAlignment="1" applyProtection="1">
      <alignment horizontal="left" vertical="center" shrinkToFit="1" readingOrder="1"/>
    </xf>
    <xf numFmtId="0" fontId="0" fillId="33" borderId="42" xfId="0" applyFill="1" applyBorder="1" applyAlignment="1" applyProtection="1">
      <alignment horizontal="left" vertical="center" wrapText="1"/>
      <protection locked="0"/>
    </xf>
    <xf numFmtId="0" fontId="0" fillId="33" borderId="27" xfId="0" applyFill="1" applyBorder="1" applyAlignment="1" applyProtection="1">
      <alignment horizontal="left" vertical="center" wrapText="1"/>
      <protection locked="0"/>
    </xf>
    <xf numFmtId="170" fontId="0" fillId="33" borderId="23" xfId="0" applyNumberFormat="1" applyFont="1" applyFill="1" applyBorder="1" applyAlignment="1" applyProtection="1">
      <alignment horizontal="left" vertical="center" wrapText="1"/>
      <protection locked="0"/>
    </xf>
    <xf numFmtId="170" fontId="0" fillId="33" borderId="13" xfId="0" applyNumberFormat="1" applyFont="1" applyFill="1" applyBorder="1" applyAlignment="1" applyProtection="1">
      <alignment horizontal="left" vertical="center" wrapText="1"/>
      <protection locked="0"/>
    </xf>
    <xf numFmtId="170" fontId="0" fillId="33" borderId="24" xfId="0" applyNumberFormat="1" applyFont="1" applyFill="1" applyBorder="1" applyAlignment="1" applyProtection="1">
      <alignment horizontal="left" vertical="center" wrapText="1"/>
      <protection locked="0"/>
    </xf>
    <xf numFmtId="0" fontId="0" fillId="33" borderId="7" xfId="0" applyFont="1" applyFill="1" applyBorder="1" applyAlignment="1" applyProtection="1">
      <alignment horizontal="left" vertical="center" wrapText="1"/>
      <protection locked="0"/>
    </xf>
    <xf numFmtId="49" fontId="0" fillId="33" borderId="7" xfId="0" applyNumberFormat="1" applyFont="1" applyFill="1" applyBorder="1" applyAlignment="1" applyProtection="1">
      <alignment horizontal="left" vertical="center" wrapText="1"/>
      <protection locked="0"/>
    </xf>
    <xf numFmtId="49" fontId="0" fillId="43" borderId="7" xfId="0" applyNumberFormat="1" applyFill="1" applyBorder="1" applyAlignment="1" applyProtection="1">
      <alignment horizontal="left" vertical="center" wrapText="1"/>
      <protection locked="0"/>
    </xf>
    <xf numFmtId="4" fontId="0" fillId="43" borderId="7" xfId="0" applyNumberFormat="1" applyFill="1" applyBorder="1" applyAlignment="1" applyProtection="1">
      <alignment horizontal="left" vertical="center"/>
      <protection locked="0"/>
    </xf>
    <xf numFmtId="0" fontId="0" fillId="41" borderId="7" xfId="0" applyFill="1" applyBorder="1" applyAlignment="1" applyProtection="1">
      <alignment horizontal="left" vertical="center"/>
      <protection locked="0"/>
    </xf>
    <xf numFmtId="0" fontId="0" fillId="41" borderId="41" xfId="0" applyFill="1" applyBorder="1" applyAlignment="1" applyProtection="1">
      <alignment horizontal="left" vertical="center"/>
      <protection locked="0"/>
    </xf>
    <xf numFmtId="168" fontId="0" fillId="41" borderId="7" xfId="0" applyNumberFormat="1" applyFont="1" applyFill="1" applyBorder="1" applyAlignment="1" applyProtection="1">
      <alignment horizontal="left" vertical="center"/>
      <protection locked="0"/>
    </xf>
    <xf numFmtId="49" fontId="0" fillId="33" borderId="7" xfId="0" applyNumberFormat="1" applyFill="1" applyBorder="1" applyAlignment="1" applyProtection="1">
      <alignment horizontal="left" vertical="center" wrapText="1"/>
      <protection locked="0"/>
    </xf>
    <xf numFmtId="2" fontId="0" fillId="44" borderId="23" xfId="0" applyNumberFormat="1" applyFill="1" applyBorder="1" applyAlignment="1" applyProtection="1">
      <alignment horizontal="left" vertical="center" wrapText="1"/>
      <protection locked="0"/>
    </xf>
    <xf numFmtId="2" fontId="0" fillId="44" borderId="13" xfId="0" applyNumberFormat="1" applyFill="1" applyBorder="1" applyAlignment="1" applyProtection="1">
      <alignment horizontal="left" vertical="center" wrapText="1"/>
      <protection locked="0"/>
    </xf>
    <xf numFmtId="2" fontId="0" fillId="44" borderId="24" xfId="0" applyNumberFormat="1" applyFill="1" applyBorder="1" applyAlignment="1" applyProtection="1">
      <alignment horizontal="left" vertical="center" wrapText="1"/>
      <protection locked="0"/>
    </xf>
    <xf numFmtId="2" fontId="0" fillId="33" borderId="7" xfId="0" applyNumberFormat="1" applyFill="1" applyBorder="1" applyAlignment="1" applyProtection="1">
      <alignment horizontal="left" vertical="center"/>
      <protection locked="0"/>
    </xf>
    <xf numFmtId="49" fontId="59" fillId="35" borderId="35" xfId="22" applyNumberFormat="1" applyFont="1" applyFill="1" applyBorder="1" applyAlignment="1" applyProtection="1">
      <alignment horizontal="center" vertical="center"/>
    </xf>
    <xf numFmtId="49" fontId="59" fillId="35" borderId="67" xfId="22" applyNumberFormat="1" applyFont="1" applyFill="1" applyBorder="1" applyAlignment="1" applyProtection="1">
      <alignment horizontal="center" vertical="center"/>
    </xf>
    <xf numFmtId="0" fontId="29" fillId="35" borderId="68" xfId="0" applyFont="1" applyFill="1" applyBorder="1" applyAlignment="1" applyProtection="1">
      <alignment horizontal="left" vertical="center"/>
    </xf>
    <xf numFmtId="0" fontId="26" fillId="34" borderId="8" xfId="0" applyFont="1" applyFill="1" applyBorder="1" applyAlignment="1" applyProtection="1">
      <alignment horizontal="left" vertical="center"/>
    </xf>
    <xf numFmtId="0" fontId="26" fillId="34" borderId="10" xfId="0" applyFont="1" applyFill="1" applyBorder="1" applyAlignment="1" applyProtection="1">
      <alignment horizontal="left" vertical="center"/>
    </xf>
    <xf numFmtId="0" fontId="26" fillId="34" borderId="9" xfId="0" applyFont="1" applyFill="1" applyBorder="1" applyAlignment="1" applyProtection="1">
      <alignment horizontal="left" vertical="center"/>
    </xf>
    <xf numFmtId="0" fontId="26" fillId="37" borderId="8" xfId="0" applyFont="1" applyFill="1" applyBorder="1" applyAlignment="1" applyProtection="1">
      <alignment horizontal="left" vertical="center"/>
      <protection locked="0"/>
    </xf>
    <xf numFmtId="0" fontId="26" fillId="37" borderId="10" xfId="0" applyFont="1" applyFill="1" applyBorder="1" applyAlignment="1" applyProtection="1">
      <alignment horizontal="left" vertical="center"/>
      <protection locked="0"/>
    </xf>
    <xf numFmtId="0" fontId="26" fillId="37" borderId="9" xfId="0" applyFont="1" applyFill="1" applyBorder="1" applyAlignment="1" applyProtection="1">
      <alignment horizontal="left" vertical="center"/>
      <protection locked="0"/>
    </xf>
    <xf numFmtId="14" fontId="0" fillId="33" borderId="8" xfId="0" applyNumberFormat="1" applyFont="1" applyFill="1" applyBorder="1" applyAlignment="1" applyProtection="1">
      <alignment horizontal="left" vertical="center" wrapText="1"/>
      <protection locked="0"/>
    </xf>
    <xf numFmtId="14" fontId="0" fillId="33" borderId="10" xfId="0" applyNumberFormat="1" applyFont="1" applyFill="1" applyBorder="1" applyAlignment="1" applyProtection="1">
      <alignment horizontal="left" vertical="center" wrapText="1"/>
      <protection locked="0"/>
    </xf>
    <xf numFmtId="14" fontId="0" fillId="33" borderId="9" xfId="0" applyNumberFormat="1" applyFont="1" applyFill="1" applyBorder="1" applyAlignment="1" applyProtection="1">
      <alignment horizontal="left" vertical="center" wrapText="1"/>
      <protection locked="0"/>
    </xf>
    <xf numFmtId="49" fontId="26" fillId="37" borderId="8" xfId="0" applyNumberFormat="1" applyFont="1" applyFill="1" applyBorder="1" applyAlignment="1" applyProtection="1">
      <alignment horizontal="left" vertical="center"/>
      <protection locked="0"/>
    </xf>
    <xf numFmtId="49" fontId="26" fillId="37" borderId="10" xfId="0" applyNumberFormat="1" applyFont="1" applyFill="1" applyBorder="1" applyAlignment="1" applyProtection="1">
      <alignment horizontal="left" vertical="center"/>
      <protection locked="0"/>
    </xf>
    <xf numFmtId="49" fontId="26" fillId="37" borderId="9" xfId="0" applyNumberFormat="1" applyFont="1" applyFill="1" applyBorder="1" applyAlignment="1" applyProtection="1">
      <alignment horizontal="left" vertical="center"/>
      <protection locked="0"/>
    </xf>
    <xf numFmtId="0" fontId="31" fillId="35" borderId="17" xfId="0" applyFont="1" applyFill="1" applyBorder="1" applyAlignment="1" applyProtection="1">
      <alignment horizontal="left" vertical="center"/>
    </xf>
    <xf numFmtId="0" fontId="31" fillId="35" borderId="0" xfId="0" applyFont="1" applyFill="1" applyBorder="1" applyAlignment="1" applyProtection="1">
      <alignment horizontal="left" vertical="center"/>
    </xf>
    <xf numFmtId="49" fontId="50" fillId="35" borderId="35" xfId="22" applyNumberFormat="1" applyFont="1" applyFill="1" applyBorder="1" applyAlignment="1" applyProtection="1">
      <alignment horizontal="center" vertical="center"/>
    </xf>
    <xf numFmtId="49" fontId="50" fillId="35" borderId="67" xfId="22" applyNumberFormat="1" applyFont="1" applyFill="1" applyBorder="1" applyAlignment="1" applyProtection="1">
      <alignment horizontal="center" vertical="center"/>
    </xf>
    <xf numFmtId="0" fontId="26" fillId="37" borderId="7" xfId="0" applyFont="1" applyFill="1" applyBorder="1" applyAlignment="1" applyProtection="1">
      <alignment horizontal="left" vertical="center"/>
      <protection locked="0"/>
    </xf>
    <xf numFmtId="0" fontId="26" fillId="34" borderId="20" xfId="0" applyFont="1" applyFill="1" applyBorder="1" applyAlignment="1" applyProtection="1">
      <alignment horizontal="left" vertical="center"/>
    </xf>
    <xf numFmtId="0" fontId="27" fillId="32" borderId="30" xfId="0" applyFont="1" applyFill="1" applyBorder="1" applyAlignment="1" applyProtection="1">
      <alignment horizontal="left" vertical="center"/>
    </xf>
    <xf numFmtId="0" fontId="27" fillId="32" borderId="11" xfId="0" applyFont="1" applyFill="1" applyBorder="1" applyAlignment="1" applyProtection="1">
      <alignment horizontal="left" vertical="center"/>
    </xf>
    <xf numFmtId="0" fontId="27" fillId="32" borderId="40" xfId="0" applyFont="1" applyFill="1" applyBorder="1" applyAlignment="1" applyProtection="1">
      <alignment horizontal="left" vertical="center"/>
    </xf>
    <xf numFmtId="0" fontId="46" fillId="35" borderId="67" xfId="0" applyFont="1" applyFill="1" applyBorder="1" applyAlignment="1" applyProtection="1">
      <alignment horizontal="center" vertical="center"/>
    </xf>
    <xf numFmtId="0" fontId="46" fillId="35" borderId="68" xfId="0" applyFont="1" applyFill="1" applyBorder="1" applyAlignment="1" applyProtection="1">
      <alignment horizontal="center" vertical="center"/>
    </xf>
    <xf numFmtId="0" fontId="29" fillId="35" borderId="68" xfId="0" applyFont="1" applyFill="1" applyBorder="1" applyAlignment="1" applyProtection="1">
      <alignment horizontal="left" vertical="top" wrapText="1"/>
    </xf>
    <xf numFmtId="0" fontId="29" fillId="35" borderId="74" xfId="0" applyFont="1" applyFill="1" applyBorder="1" applyAlignment="1" applyProtection="1">
      <alignment horizontal="left" vertical="top" wrapText="1"/>
      <protection locked="0"/>
    </xf>
    <xf numFmtId="0" fontId="29" fillId="35" borderId="75" xfId="0" applyFont="1" applyFill="1" applyBorder="1" applyAlignment="1" applyProtection="1">
      <alignment horizontal="left" vertical="top" wrapText="1"/>
      <protection locked="0"/>
    </xf>
    <xf numFmtId="0" fontId="29" fillId="35" borderId="76" xfId="0" applyFont="1" applyFill="1" applyBorder="1" applyAlignment="1" applyProtection="1">
      <alignment horizontal="left" vertical="top" wrapText="1"/>
      <protection locked="0"/>
    </xf>
    <xf numFmtId="0" fontId="29" fillId="35" borderId="77" xfId="0" applyFont="1" applyFill="1" applyBorder="1" applyAlignment="1" applyProtection="1">
      <alignment horizontal="left" vertical="top" wrapText="1"/>
      <protection locked="0"/>
    </xf>
    <xf numFmtId="0" fontId="29" fillId="35" borderId="0" xfId="0" applyFont="1" applyFill="1" applyBorder="1" applyAlignment="1" applyProtection="1">
      <alignment horizontal="left" vertical="top" wrapText="1"/>
      <protection locked="0"/>
    </xf>
    <xf numFmtId="0" fontId="29" fillId="35" borderId="78" xfId="0" applyFont="1" applyFill="1" applyBorder="1" applyAlignment="1" applyProtection="1">
      <alignment horizontal="left" vertical="top" wrapText="1"/>
      <protection locked="0"/>
    </xf>
    <xf numFmtId="0" fontId="29" fillId="35" borderId="79" xfId="0" applyFont="1" applyFill="1" applyBorder="1" applyAlignment="1" applyProtection="1">
      <alignment horizontal="left" vertical="top" wrapText="1"/>
      <protection locked="0"/>
    </xf>
    <xf numFmtId="0" fontId="29" fillId="35" borderId="80" xfId="0" applyFont="1" applyFill="1" applyBorder="1" applyAlignment="1" applyProtection="1">
      <alignment horizontal="left" vertical="top" wrapText="1"/>
      <protection locked="0"/>
    </xf>
    <xf numFmtId="0" fontId="29" fillId="35" borderId="81" xfId="0" applyFont="1" applyFill="1" applyBorder="1" applyAlignment="1" applyProtection="1">
      <alignment horizontal="left" vertical="top" wrapText="1"/>
      <protection locked="0"/>
    </xf>
    <xf numFmtId="14" fontId="0" fillId="43" borderId="8" xfId="0" applyNumberFormat="1" applyFont="1" applyFill="1" applyBorder="1" applyAlignment="1" applyProtection="1">
      <alignment horizontal="left" vertical="center" shrinkToFit="1" readingOrder="1"/>
      <protection locked="0"/>
    </xf>
    <xf numFmtId="14" fontId="0" fillId="43" borderId="10" xfId="0" applyNumberFormat="1" applyFont="1" applyFill="1" applyBorder="1" applyAlignment="1" applyProtection="1">
      <alignment horizontal="left" vertical="center" shrinkToFit="1" readingOrder="1"/>
      <protection locked="0"/>
    </xf>
    <xf numFmtId="14" fontId="0" fillId="43" borderId="9" xfId="0" applyNumberFormat="1" applyFont="1" applyFill="1" applyBorder="1" applyAlignment="1" applyProtection="1">
      <alignment horizontal="left" vertical="center" shrinkToFit="1" readingOrder="1"/>
      <protection locked="0"/>
    </xf>
    <xf numFmtId="0" fontId="0" fillId="35" borderId="13" xfId="0" applyFill="1" applyBorder="1" applyAlignment="1" applyProtection="1">
      <alignment horizontal="left" vertical="center" shrinkToFit="1" readingOrder="1"/>
    </xf>
    <xf numFmtId="0" fontId="0" fillId="33" borderId="8" xfId="0" applyFont="1" applyFill="1" applyBorder="1" applyAlignment="1" applyProtection="1">
      <alignment horizontal="left" vertical="center" wrapText="1"/>
      <protection locked="0"/>
    </xf>
    <xf numFmtId="0" fontId="0" fillId="33" borderId="10" xfId="0" applyFont="1" applyFill="1" applyBorder="1" applyAlignment="1" applyProtection="1">
      <alignment horizontal="left" vertical="center" wrapText="1"/>
      <protection locked="0"/>
    </xf>
    <xf numFmtId="0" fontId="0" fillId="33" borderId="9" xfId="0" applyFont="1" applyFill="1" applyBorder="1" applyAlignment="1" applyProtection="1">
      <alignment horizontal="left" vertical="center" wrapText="1"/>
      <protection locked="0"/>
    </xf>
    <xf numFmtId="0" fontId="27" fillId="32" borderId="17" xfId="0" applyFont="1" applyFill="1" applyBorder="1" applyAlignment="1" applyProtection="1">
      <alignment horizontal="left" vertical="center"/>
    </xf>
    <xf numFmtId="0" fontId="27" fillId="32" borderId="0" xfId="0" applyFont="1" applyFill="1" applyBorder="1" applyAlignment="1" applyProtection="1">
      <alignment horizontal="left" vertical="center"/>
    </xf>
    <xf numFmtId="0" fontId="27" fillId="32" borderId="32" xfId="0" applyFont="1" applyFill="1" applyBorder="1" applyAlignment="1" applyProtection="1">
      <alignment horizontal="left" vertical="center"/>
    </xf>
    <xf numFmtId="0" fontId="23" fillId="36" borderId="17" xfId="0" applyFont="1" applyFill="1" applyBorder="1" applyAlignment="1" applyProtection="1">
      <alignment horizontal="left" vertical="center"/>
    </xf>
    <xf numFmtId="0" fontId="23" fillId="36" borderId="0" xfId="0" applyFont="1" applyFill="1" applyBorder="1" applyAlignment="1" applyProtection="1">
      <alignment horizontal="left" vertical="center"/>
    </xf>
    <xf numFmtId="0" fontId="23" fillId="36" borderId="32" xfId="0" applyFont="1" applyFill="1" applyBorder="1" applyAlignment="1" applyProtection="1">
      <alignment horizontal="left" vertical="center"/>
    </xf>
    <xf numFmtId="49" fontId="26" fillId="33" borderId="20" xfId="0" applyNumberFormat="1" applyFont="1" applyFill="1" applyBorder="1" applyAlignment="1" applyProtection="1">
      <alignment horizontal="left" vertical="center"/>
      <protection locked="0"/>
    </xf>
    <xf numFmtId="49" fontId="26" fillId="33" borderId="10" xfId="0" applyNumberFormat="1" applyFont="1" applyFill="1" applyBorder="1" applyAlignment="1" applyProtection="1">
      <alignment horizontal="left" vertical="center"/>
      <protection locked="0"/>
    </xf>
    <xf numFmtId="49" fontId="26" fillId="33" borderId="9" xfId="0" applyNumberFormat="1" applyFont="1" applyFill="1" applyBorder="1" applyAlignment="1" applyProtection="1">
      <alignment horizontal="left" vertical="center"/>
      <protection locked="0"/>
    </xf>
    <xf numFmtId="49" fontId="26" fillId="33" borderId="19" xfId="0" applyNumberFormat="1" applyFont="1" applyFill="1" applyBorder="1" applyAlignment="1" applyProtection="1">
      <alignment horizontal="left" vertical="center"/>
      <protection locked="0"/>
    </xf>
    <xf numFmtId="49" fontId="26" fillId="33" borderId="7" xfId="0" applyNumberFormat="1" applyFont="1" applyFill="1" applyBorder="1" applyAlignment="1" applyProtection="1">
      <alignment horizontal="left" vertical="center"/>
      <protection locked="0"/>
    </xf>
    <xf numFmtId="0" fontId="0" fillId="35" borderId="18" xfId="0" applyFill="1" applyBorder="1" applyAlignment="1" applyProtection="1">
      <alignment horizontal="left" vertical="center"/>
    </xf>
    <xf numFmtId="0" fontId="0" fillId="35" borderId="13" xfId="0" applyFill="1" applyBorder="1" applyAlignment="1" applyProtection="1">
      <alignment horizontal="left" vertical="center"/>
    </xf>
    <xf numFmtId="0" fontId="33" fillId="35" borderId="0" xfId="0" applyFont="1" applyFill="1" applyBorder="1" applyAlignment="1" applyProtection="1">
      <alignment horizontal="left"/>
    </xf>
    <xf numFmtId="0" fontId="26" fillId="33" borderId="8" xfId="0" applyFont="1" applyFill="1" applyBorder="1" applyAlignment="1" applyProtection="1">
      <alignment horizontal="left" vertical="center"/>
      <protection locked="0"/>
    </xf>
    <xf numFmtId="0" fontId="26" fillId="33" borderId="10" xfId="0" applyFont="1" applyFill="1" applyBorder="1" applyAlignment="1" applyProtection="1">
      <alignment horizontal="left" vertical="center"/>
      <protection locked="0"/>
    </xf>
    <xf numFmtId="0" fontId="26" fillId="33" borderId="9" xfId="0" applyFont="1" applyFill="1" applyBorder="1" applyAlignment="1" applyProtection="1">
      <alignment horizontal="left" vertical="center"/>
      <protection locked="0"/>
    </xf>
    <xf numFmtId="14" fontId="26" fillId="33" borderId="8" xfId="0" applyNumberFormat="1" applyFont="1" applyFill="1" applyBorder="1" applyAlignment="1" applyProtection="1">
      <alignment horizontal="left" vertical="center" shrinkToFit="1" readingOrder="1"/>
      <protection locked="0"/>
    </xf>
    <xf numFmtId="14" fontId="26" fillId="33" borderId="10" xfId="0" applyNumberFormat="1" applyFont="1" applyFill="1" applyBorder="1" applyAlignment="1" applyProtection="1">
      <alignment horizontal="left" vertical="center" shrinkToFit="1" readingOrder="1"/>
      <protection locked="0"/>
    </xf>
    <xf numFmtId="14" fontId="26" fillId="33" borderId="9" xfId="0" applyNumberFormat="1" applyFont="1" applyFill="1" applyBorder="1" applyAlignment="1" applyProtection="1">
      <alignment horizontal="left" vertical="center" shrinkToFit="1" readingOrder="1"/>
      <protection locked="0"/>
    </xf>
    <xf numFmtId="0" fontId="26" fillId="39" borderId="17" xfId="0" applyFont="1" applyFill="1" applyBorder="1" applyAlignment="1" applyProtection="1">
      <alignment horizontal="left" vertical="center"/>
    </xf>
    <xf numFmtId="0" fontId="26" fillId="39" borderId="0" xfId="0" applyFont="1" applyFill="1" applyBorder="1" applyAlignment="1" applyProtection="1">
      <alignment horizontal="left" vertical="center"/>
    </xf>
    <xf numFmtId="0" fontId="26" fillId="33" borderId="8" xfId="0" applyFont="1" applyFill="1" applyBorder="1" applyAlignment="1" applyProtection="1">
      <alignment horizontal="center" vertical="center"/>
      <protection locked="0"/>
    </xf>
    <xf numFmtId="0" fontId="26" fillId="33" borderId="10" xfId="0" applyFont="1" applyFill="1" applyBorder="1" applyAlignment="1" applyProtection="1">
      <alignment horizontal="center" vertical="center"/>
      <protection locked="0"/>
    </xf>
    <xf numFmtId="0" fontId="26" fillId="33" borderId="9" xfId="0" applyFont="1" applyFill="1" applyBorder="1" applyAlignment="1" applyProtection="1">
      <alignment horizontal="center" vertical="center"/>
      <protection locked="0"/>
    </xf>
    <xf numFmtId="0" fontId="15" fillId="35" borderId="0" xfId="22" applyFill="1" applyBorder="1" applyAlignment="1" applyProtection="1">
      <alignment horizontal="center" vertical="center"/>
    </xf>
    <xf numFmtId="0" fontId="20" fillId="41" borderId="30" xfId="0" applyFont="1" applyFill="1" applyBorder="1" applyAlignment="1" applyProtection="1">
      <alignment horizontal="left" vertical="center" wrapText="1"/>
    </xf>
    <xf numFmtId="0" fontId="20" fillId="41" borderId="11" xfId="0" applyFont="1" applyFill="1" applyBorder="1" applyAlignment="1" applyProtection="1">
      <alignment horizontal="left" vertical="center" wrapText="1"/>
    </xf>
    <xf numFmtId="0" fontId="20" fillId="41" borderId="18" xfId="0" applyFont="1" applyFill="1" applyBorder="1" applyAlignment="1" applyProtection="1">
      <alignment horizontal="left" vertical="center" wrapText="1"/>
    </xf>
    <xf numFmtId="0" fontId="20" fillId="41" borderId="13" xfId="0" applyFont="1" applyFill="1" applyBorder="1" applyAlignment="1" applyProtection="1">
      <alignment horizontal="left" vertical="center" wrapText="1"/>
    </xf>
    <xf numFmtId="0" fontId="20" fillId="41" borderId="12" xfId="0" applyFont="1" applyFill="1" applyBorder="1" applyAlignment="1" applyProtection="1">
      <alignment horizontal="left" vertical="center" wrapText="1"/>
    </xf>
    <xf numFmtId="0" fontId="20" fillId="41" borderId="23" xfId="0" applyFont="1" applyFill="1" applyBorder="1" applyAlignment="1" applyProtection="1">
      <alignment horizontal="left" vertical="center" wrapText="1"/>
    </xf>
    <xf numFmtId="0" fontId="55" fillId="41" borderId="22" xfId="0" applyFont="1" applyFill="1" applyBorder="1" applyAlignment="1" applyProtection="1">
      <alignment horizontal="center" vertical="center"/>
    </xf>
    <xf numFmtId="0" fontId="56" fillId="41" borderId="24" xfId="0" applyFont="1" applyFill="1" applyBorder="1" applyAlignment="1" applyProtection="1">
      <alignment horizontal="center" vertical="center"/>
    </xf>
    <xf numFmtId="0" fontId="34" fillId="41" borderId="12" xfId="0" applyFont="1" applyFill="1" applyBorder="1" applyAlignment="1" applyProtection="1">
      <alignment horizontal="left" vertical="center" wrapText="1"/>
    </xf>
    <xf numFmtId="0" fontId="34" fillId="41" borderId="11" xfId="0" applyFont="1" applyFill="1" applyBorder="1" applyAlignment="1" applyProtection="1">
      <alignment horizontal="left" vertical="center" wrapText="1"/>
    </xf>
    <xf numFmtId="0" fontId="34" fillId="41" borderId="23" xfId="0" applyFont="1" applyFill="1" applyBorder="1" applyAlignment="1" applyProtection="1">
      <alignment horizontal="left" vertical="center" wrapText="1"/>
    </xf>
    <xf numFmtId="0" fontId="34" fillId="41" borderId="13" xfId="0" applyFont="1" applyFill="1" applyBorder="1" applyAlignment="1" applyProtection="1">
      <alignment horizontal="left" vertical="center" wrapText="1"/>
    </xf>
    <xf numFmtId="0" fontId="55" fillId="41" borderId="24" xfId="0" applyFont="1" applyFill="1" applyBorder="1" applyAlignment="1" applyProtection="1">
      <alignment horizontal="center" vertical="center"/>
    </xf>
    <xf numFmtId="0" fontId="20" fillId="41" borderId="7" xfId="0" applyFont="1" applyFill="1" applyBorder="1" applyAlignment="1" applyProtection="1">
      <alignment horizontal="left" vertical="center" wrapText="1"/>
    </xf>
    <xf numFmtId="0" fontId="20" fillId="41" borderId="41" xfId="0" applyFont="1" applyFill="1" applyBorder="1" applyAlignment="1" applyProtection="1">
      <alignment horizontal="left" vertical="center" wrapText="1"/>
    </xf>
    <xf numFmtId="0" fontId="20" fillId="41" borderId="9" xfId="0" applyFont="1" applyFill="1" applyBorder="1" applyAlignment="1" applyProtection="1">
      <alignment horizontal="left" vertical="center" wrapText="1"/>
    </xf>
    <xf numFmtId="0" fontId="23" fillId="36" borderId="18" xfId="0" applyFont="1" applyFill="1" applyBorder="1" applyAlignment="1" applyProtection="1">
      <alignment horizontal="left" vertical="center"/>
    </xf>
    <xf numFmtId="0" fontId="23" fillId="36" borderId="13" xfId="0" applyFont="1" applyFill="1" applyBorder="1" applyAlignment="1" applyProtection="1">
      <alignment horizontal="left" vertical="center"/>
    </xf>
    <xf numFmtId="0" fontId="23" fillId="36" borderId="34" xfId="0" applyFont="1" applyFill="1" applyBorder="1" applyAlignment="1" applyProtection="1">
      <alignment horizontal="left" vertical="center"/>
    </xf>
    <xf numFmtId="0" fontId="0" fillId="35" borderId="15" xfId="0" applyFill="1" applyBorder="1" applyAlignment="1" applyProtection="1">
      <alignment horizontal="right"/>
    </xf>
    <xf numFmtId="0" fontId="36" fillId="35" borderId="0" xfId="0" applyFont="1" applyFill="1" applyBorder="1" applyAlignment="1" applyProtection="1">
      <alignment horizontal="left"/>
    </xf>
    <xf numFmtId="49" fontId="26" fillId="33" borderId="8" xfId="0" applyNumberFormat="1" applyFont="1" applyFill="1" applyBorder="1" applyAlignment="1" applyProtection="1">
      <alignment horizontal="left" vertical="center"/>
      <protection locked="0"/>
    </xf>
    <xf numFmtId="169" fontId="26" fillId="33" borderId="8" xfId="0" applyNumberFormat="1" applyFont="1" applyFill="1" applyBorder="1" applyAlignment="1" applyProtection="1">
      <alignment horizontal="left" vertical="center"/>
      <protection locked="0"/>
    </xf>
    <xf numFmtId="169" fontId="26" fillId="33" borderId="10" xfId="0" applyNumberFormat="1" applyFont="1" applyFill="1" applyBorder="1" applyAlignment="1" applyProtection="1">
      <alignment horizontal="left" vertical="center"/>
      <protection locked="0"/>
    </xf>
    <xf numFmtId="169" fontId="26" fillId="33" borderId="9" xfId="0" applyNumberFormat="1" applyFont="1" applyFill="1" applyBorder="1" applyAlignment="1" applyProtection="1">
      <alignment horizontal="left" vertical="center"/>
      <protection locked="0"/>
    </xf>
    <xf numFmtId="0" fontId="4" fillId="35" borderId="0" xfId="22" applyFont="1" applyFill="1" applyBorder="1" applyAlignment="1" applyProtection="1">
      <alignment horizontal="center" vertical="center"/>
    </xf>
    <xf numFmtId="0" fontId="20" fillId="41" borderId="22" xfId="0" applyFont="1" applyFill="1" applyBorder="1" applyAlignment="1" applyProtection="1">
      <alignment horizontal="left" vertical="center" wrapText="1"/>
    </xf>
    <xf numFmtId="0" fontId="20" fillId="41" borderId="24" xfId="0" applyFont="1" applyFill="1" applyBorder="1" applyAlignment="1" applyProtection="1">
      <alignment horizontal="left" vertical="center" wrapText="1"/>
    </xf>
    <xf numFmtId="0" fontId="34" fillId="41" borderId="11" xfId="0" applyFont="1" applyFill="1" applyBorder="1" applyAlignment="1" applyProtection="1">
      <alignment horizontal="left" vertical="center"/>
    </xf>
    <xf numFmtId="0" fontId="34" fillId="41" borderId="13" xfId="0" applyFont="1" applyFill="1" applyBorder="1" applyAlignment="1" applyProtection="1">
      <alignment horizontal="left" vertical="center"/>
    </xf>
    <xf numFmtId="0" fontId="27" fillId="32" borderId="7" xfId="0" applyFont="1" applyFill="1" applyBorder="1" applyAlignment="1" applyProtection="1">
      <alignment horizontal="left" vertical="center"/>
    </xf>
    <xf numFmtId="0" fontId="27" fillId="32" borderId="13" xfId="0" applyFont="1" applyFill="1" applyBorder="1" applyAlignment="1" applyProtection="1">
      <alignment horizontal="left" vertical="center"/>
    </xf>
    <xf numFmtId="0" fontId="27" fillId="32" borderId="24" xfId="0" applyFont="1" applyFill="1" applyBorder="1" applyAlignment="1" applyProtection="1">
      <alignment horizontal="left" vertical="center"/>
    </xf>
    <xf numFmtId="0" fontId="24" fillId="40" borderId="17" xfId="0" applyFont="1" applyFill="1" applyBorder="1" applyAlignment="1" applyProtection="1">
      <alignment horizontal="left" vertical="center" wrapText="1"/>
    </xf>
    <xf numFmtId="0" fontId="24" fillId="40" borderId="0" xfId="0" applyFont="1" applyFill="1" applyBorder="1" applyAlignment="1" applyProtection="1">
      <alignment horizontal="left" vertical="center" wrapText="1"/>
    </xf>
    <xf numFmtId="0" fontId="24" fillId="40" borderId="32" xfId="0" applyFont="1" applyFill="1" applyBorder="1" applyAlignment="1" applyProtection="1">
      <alignment horizontal="left" vertical="center" wrapText="1"/>
    </xf>
    <xf numFmtId="0" fontId="40" fillId="32" borderId="30" xfId="0" applyFont="1" applyFill="1" applyBorder="1" applyAlignment="1" applyProtection="1">
      <alignment horizontal="left" vertical="center"/>
    </xf>
    <xf numFmtId="0" fontId="40" fillId="32" borderId="11" xfId="0" applyFont="1" applyFill="1" applyBorder="1" applyAlignment="1" applyProtection="1">
      <alignment horizontal="left" vertical="center"/>
    </xf>
    <xf numFmtId="0" fontId="40" fillId="32" borderId="40" xfId="0" applyFont="1" applyFill="1" applyBorder="1" applyAlignment="1" applyProtection="1">
      <alignment horizontal="left" vertical="center"/>
    </xf>
    <xf numFmtId="2" fontId="20" fillId="34" borderId="23" xfId="0" applyNumberFormat="1" applyFont="1" applyFill="1" applyBorder="1" applyAlignment="1" applyProtection="1">
      <alignment horizontal="left" vertical="center"/>
    </xf>
    <xf numFmtId="2" fontId="20" fillId="34" borderId="13" xfId="0" applyNumberFormat="1" applyFont="1" applyFill="1" applyBorder="1" applyAlignment="1" applyProtection="1">
      <alignment horizontal="left" vertical="center"/>
    </xf>
    <xf numFmtId="2" fontId="20" fillId="34" borderId="24" xfId="0" applyNumberFormat="1" applyFont="1" applyFill="1" applyBorder="1" applyAlignment="1" applyProtection="1">
      <alignment horizontal="left" vertical="center"/>
    </xf>
    <xf numFmtId="14" fontId="20" fillId="34" borderId="42" xfId="0" applyNumberFormat="1" applyFont="1" applyFill="1" applyBorder="1" applyAlignment="1" applyProtection="1">
      <alignment horizontal="left" vertical="center" wrapText="1"/>
    </xf>
    <xf numFmtId="14" fontId="20" fillId="34" borderId="27" xfId="0" applyNumberFormat="1" applyFont="1" applyFill="1" applyBorder="1" applyAlignment="1" applyProtection="1">
      <alignment horizontal="left" vertical="center" wrapText="1"/>
    </xf>
    <xf numFmtId="1" fontId="26" fillId="33" borderId="7" xfId="0" applyNumberFormat="1" applyFont="1" applyFill="1" applyBorder="1" applyAlignment="1" applyProtection="1">
      <alignment horizontal="left" vertical="center"/>
      <protection locked="0"/>
    </xf>
    <xf numFmtId="0" fontId="26" fillId="35" borderId="0" xfId="0" applyFont="1" applyFill="1" applyBorder="1" applyAlignment="1" applyProtection="1">
      <alignment horizontal="left" vertical="center" shrinkToFit="1" readingOrder="1"/>
    </xf>
    <xf numFmtId="49" fontId="26" fillId="33" borderId="54" xfId="0" applyNumberFormat="1" applyFont="1" applyFill="1" applyBorder="1" applyAlignment="1" applyProtection="1">
      <alignment horizontal="left" vertical="center"/>
      <protection locked="0"/>
    </xf>
    <xf numFmtId="49" fontId="15" fillId="33" borderId="8" xfId="22" applyNumberFormat="1" applyFill="1" applyBorder="1" applyAlignment="1" applyProtection="1">
      <alignment horizontal="left" vertical="center"/>
      <protection locked="0"/>
    </xf>
    <xf numFmtId="0" fontId="58" fillId="34" borderId="0" xfId="22" applyFont="1" applyFill="1" applyAlignment="1">
      <alignment horizontal="left" vertical="center"/>
    </xf>
    <xf numFmtId="49" fontId="26" fillId="33" borderId="56" xfId="0" applyNumberFormat="1" applyFont="1" applyFill="1" applyBorder="1" applyAlignment="1" applyProtection="1">
      <alignment horizontal="left" vertical="top"/>
      <protection locked="0"/>
    </xf>
    <xf numFmtId="49" fontId="26" fillId="33" borderId="11" xfId="0" applyNumberFormat="1" applyFont="1" applyFill="1" applyBorder="1" applyAlignment="1" applyProtection="1">
      <alignment horizontal="left" vertical="top"/>
      <protection locked="0"/>
    </xf>
    <xf numFmtId="49" fontId="26" fillId="33" borderId="22" xfId="0" applyNumberFormat="1" applyFont="1" applyFill="1" applyBorder="1" applyAlignment="1" applyProtection="1">
      <alignment horizontal="left" vertical="top"/>
      <protection locked="0"/>
    </xf>
    <xf numFmtId="49" fontId="26" fillId="33" borderId="46" xfId="0" applyNumberFormat="1" applyFont="1" applyFill="1" applyBorder="1" applyAlignment="1" applyProtection="1">
      <alignment horizontal="left" vertical="top"/>
      <protection locked="0"/>
    </xf>
    <xf numFmtId="49" fontId="26" fillId="33" borderId="0" xfId="0" applyNumberFormat="1" applyFont="1" applyFill="1" applyBorder="1" applyAlignment="1" applyProtection="1">
      <alignment horizontal="left" vertical="top"/>
      <protection locked="0"/>
    </xf>
    <xf numFmtId="49" fontId="26" fillId="33" borderId="26" xfId="0" applyNumberFormat="1" applyFont="1" applyFill="1" applyBorder="1" applyAlignment="1" applyProtection="1">
      <alignment horizontal="left" vertical="top"/>
      <protection locked="0"/>
    </xf>
    <xf numFmtId="49" fontId="26" fillId="33" borderId="57" xfId="0" applyNumberFormat="1" applyFont="1" applyFill="1" applyBorder="1" applyAlignment="1" applyProtection="1">
      <alignment horizontal="left" vertical="top"/>
      <protection locked="0"/>
    </xf>
    <xf numFmtId="49" fontId="26" fillId="33" borderId="13" xfId="0" applyNumberFormat="1" applyFont="1" applyFill="1" applyBorder="1" applyAlignment="1" applyProtection="1">
      <alignment horizontal="left" vertical="top"/>
      <protection locked="0"/>
    </xf>
    <xf numFmtId="49" fontId="26" fillId="33" borderId="24" xfId="0" applyNumberFormat="1" applyFont="1" applyFill="1" applyBorder="1" applyAlignment="1" applyProtection="1">
      <alignment horizontal="left" vertical="top"/>
      <protection locked="0"/>
    </xf>
    <xf numFmtId="0" fontId="23" fillId="36" borderId="46" xfId="0" applyFont="1" applyFill="1" applyBorder="1" applyAlignment="1" applyProtection="1">
      <alignment horizontal="left" vertical="center"/>
    </xf>
    <xf numFmtId="0" fontId="23" fillId="36" borderId="47" xfId="0" applyFont="1" applyFill="1" applyBorder="1" applyAlignment="1" applyProtection="1">
      <alignment horizontal="left" vertical="center"/>
    </xf>
    <xf numFmtId="49" fontId="26" fillId="33" borderId="55" xfId="0" applyNumberFormat="1" applyFont="1" applyFill="1" applyBorder="1" applyAlignment="1" applyProtection="1">
      <alignment horizontal="left" vertical="center"/>
      <protection locked="0"/>
    </xf>
    <xf numFmtId="14" fontId="26" fillId="35" borderId="0" xfId="0" applyNumberFormat="1" applyFont="1" applyFill="1" applyBorder="1" applyAlignment="1" applyProtection="1">
      <alignment horizontal="left" vertical="center" shrinkToFit="1" readingOrder="1"/>
      <protection locked="0"/>
    </xf>
    <xf numFmtId="14" fontId="26" fillId="33" borderId="8" xfId="0" applyNumberFormat="1" applyFont="1" applyFill="1" applyBorder="1" applyAlignment="1" applyProtection="1">
      <alignment horizontal="left" vertical="center"/>
      <protection locked="0"/>
    </xf>
    <xf numFmtId="14" fontId="26" fillId="33" borderId="10" xfId="0" applyNumberFormat="1" applyFont="1" applyFill="1" applyBorder="1" applyAlignment="1" applyProtection="1">
      <alignment horizontal="left" vertical="center"/>
      <protection locked="0"/>
    </xf>
    <xf numFmtId="14" fontId="26" fillId="33" borderId="9" xfId="0" applyNumberFormat="1" applyFont="1" applyFill="1" applyBorder="1" applyAlignment="1" applyProtection="1">
      <alignment horizontal="left" vertical="center"/>
      <protection locked="0"/>
    </xf>
    <xf numFmtId="0" fontId="49" fillId="35" borderId="39" xfId="0" applyFont="1" applyFill="1" applyBorder="1" applyAlignment="1" applyProtection="1">
      <alignment horizontal="center" vertical="center"/>
    </xf>
    <xf numFmtId="0" fontId="49" fillId="35" borderId="51" xfId="0" applyFont="1" applyFill="1" applyBorder="1" applyAlignment="1" applyProtection="1">
      <alignment horizontal="center" vertical="center"/>
    </xf>
    <xf numFmtId="49" fontId="26" fillId="33" borderId="8" xfId="0" applyNumberFormat="1" applyFont="1" applyFill="1" applyBorder="1" applyAlignment="1" applyProtection="1">
      <alignment horizontal="left" vertical="center" shrinkToFit="1" readingOrder="1"/>
      <protection locked="0"/>
    </xf>
    <xf numFmtId="49" fontId="26" fillId="33" borderId="10" xfId="0" applyNumberFormat="1" applyFont="1" applyFill="1" applyBorder="1" applyAlignment="1" applyProtection="1">
      <alignment horizontal="left" vertical="center" shrinkToFit="1" readingOrder="1"/>
      <protection locked="0"/>
    </xf>
    <xf numFmtId="49" fontId="26" fillId="33" borderId="9" xfId="0" applyNumberFormat="1" applyFont="1" applyFill="1" applyBorder="1" applyAlignment="1" applyProtection="1">
      <alignment horizontal="left" vertical="center" shrinkToFit="1" readingOrder="1"/>
      <protection locked="0"/>
    </xf>
    <xf numFmtId="0" fontId="24" fillId="40" borderId="58" xfId="0" applyFont="1" applyFill="1" applyBorder="1" applyAlignment="1" applyProtection="1">
      <alignment horizontal="left" vertical="center" wrapText="1"/>
    </xf>
    <xf numFmtId="0" fontId="24" fillId="40" borderId="28" xfId="0" applyFont="1" applyFill="1" applyBorder="1" applyAlignment="1" applyProtection="1">
      <alignment horizontal="left" vertical="center" wrapText="1"/>
    </xf>
    <xf numFmtId="0" fontId="24" fillId="40" borderId="59" xfId="0" applyFont="1" applyFill="1" applyBorder="1" applyAlignment="1" applyProtection="1">
      <alignment horizontal="left" vertical="center" wrapText="1"/>
    </xf>
    <xf numFmtId="0" fontId="28" fillId="40" borderId="58" xfId="0" applyFont="1" applyFill="1" applyBorder="1" applyAlignment="1" applyProtection="1">
      <alignment horizontal="left" vertical="center" wrapText="1"/>
    </xf>
    <xf numFmtId="0" fontId="28" fillId="40" borderId="28" xfId="0" applyFont="1" applyFill="1" applyBorder="1" applyAlignment="1" applyProtection="1">
      <alignment horizontal="left" vertical="center" wrapText="1"/>
    </xf>
    <xf numFmtId="0" fontId="28" fillId="40" borderId="59" xfId="0" applyFont="1" applyFill="1" applyBorder="1" applyAlignment="1" applyProtection="1">
      <alignment horizontal="left" vertical="center" wrapText="1"/>
    </xf>
    <xf numFmtId="0" fontId="23" fillId="36" borderId="52" xfId="0" applyFont="1" applyFill="1" applyBorder="1" applyAlignment="1" applyProtection="1">
      <alignment horizontal="left" vertical="center"/>
    </xf>
    <xf numFmtId="0" fontId="23" fillId="36" borderId="29" xfId="0" applyFont="1" applyFill="1" applyBorder="1" applyAlignment="1" applyProtection="1">
      <alignment horizontal="left" vertical="center"/>
    </xf>
    <xf numFmtId="0" fontId="23" fillId="36" borderId="53" xfId="0" applyFont="1" applyFill="1" applyBorder="1" applyAlignment="1" applyProtection="1">
      <alignment horizontal="left" vertical="center"/>
    </xf>
    <xf numFmtId="0" fontId="4" fillId="33" borderId="8" xfId="22" applyFont="1" applyFill="1" applyBorder="1" applyAlignment="1" applyProtection="1">
      <alignment horizontal="left" vertical="center"/>
      <protection locked="0"/>
    </xf>
    <xf numFmtId="0" fontId="4" fillId="33" borderId="10" xfId="22" applyFont="1" applyFill="1" applyBorder="1" applyAlignment="1" applyProtection="1">
      <alignment horizontal="left" vertical="center"/>
      <protection locked="0"/>
    </xf>
    <xf numFmtId="0" fontId="4" fillId="33" borderId="9" xfId="22" applyFont="1" applyFill="1" applyBorder="1" applyAlignment="1" applyProtection="1">
      <alignment horizontal="left" vertical="center"/>
      <protection locked="0"/>
    </xf>
    <xf numFmtId="169" fontId="26" fillId="33" borderId="7" xfId="0" applyNumberFormat="1" applyFont="1" applyFill="1" applyBorder="1" applyAlignment="1" applyProtection="1">
      <alignment horizontal="left" vertical="center"/>
      <protection locked="0"/>
    </xf>
    <xf numFmtId="0" fontId="20" fillId="31" borderId="0" xfId="0" applyFont="1" applyFill="1" applyAlignment="1">
      <alignment horizontal="center" vertical="center"/>
    </xf>
    <xf numFmtId="0" fontId="61" fillId="35" borderId="35" xfId="0" applyFont="1" applyFill="1" applyBorder="1" applyAlignment="1">
      <alignment horizontal="left" vertical="center"/>
    </xf>
  </cellXfs>
  <cellStyles count="50">
    <cellStyle name="20 % - Akzent1" xfId="24" builtinId="30" customBuiltin="1"/>
    <cellStyle name="20 % - Akzent2" xfId="28" builtinId="34" customBuiltin="1"/>
    <cellStyle name="20 % - Akzent3" xfId="32" builtinId="38" customBuiltin="1"/>
    <cellStyle name="20 % - Akzent4" xfId="36" builtinId="42" customBuiltin="1"/>
    <cellStyle name="20 % - Akzent5" xfId="40" builtinId="46" customBuiltin="1"/>
    <cellStyle name="20 % - Akzent6" xfId="44" builtinId="50" customBuiltin="1"/>
    <cellStyle name="40 % - Akzent1" xfId="25" builtinId="31" customBuiltin="1"/>
    <cellStyle name="40 % - Akzent2" xfId="29" builtinId="35" customBuiltin="1"/>
    <cellStyle name="40 % - Akzent3" xfId="33" builtinId="39" customBuiltin="1"/>
    <cellStyle name="40 % - Akzent4" xfId="37" builtinId="43" customBuiltin="1"/>
    <cellStyle name="40 % - Akzent5" xfId="41" builtinId="47" customBuiltin="1"/>
    <cellStyle name="40 % - Akzent6" xfId="45" builtinId="51" customBuiltin="1"/>
    <cellStyle name="60 % - Akzent1" xfId="26" builtinId="32" customBuiltin="1"/>
    <cellStyle name="60 % - Akzent2" xfId="30" builtinId="36" customBuiltin="1"/>
    <cellStyle name="60 % - Akzent3" xfId="34" builtinId="40" customBuiltin="1"/>
    <cellStyle name="60 % - Akzent4" xfId="38" builtinId="44" customBuiltin="1"/>
    <cellStyle name="60 % - Akzent5" xfId="42" builtinId="48" customBuiltin="1"/>
    <cellStyle name="60 % - Akzent6" xfId="46" builtinId="52" customBuiltin="1"/>
    <cellStyle name="Akzent1" xfId="23" builtinId="29" customBuiltin="1"/>
    <cellStyle name="Akzent2" xfId="27" builtinId="33" customBuiltin="1"/>
    <cellStyle name="Akzent3" xfId="31" builtinId="37" customBuiltin="1"/>
    <cellStyle name="Akzent4" xfId="35" builtinId="41" customBuiltin="1"/>
    <cellStyle name="Akzent5" xfId="39" builtinId="45" customBuiltin="1"/>
    <cellStyle name="Akzent6" xfId="43" builtinId="49" customBuiltin="1"/>
    <cellStyle name="Ausgabe" xfId="14" builtinId="21" customBuiltin="1"/>
    <cellStyle name="Berechnung" xfId="15" builtinId="22" customBuiltin="1"/>
    <cellStyle name="Dezimal [0]" xfId="2" builtinId="6" customBuiltin="1"/>
    <cellStyle name="Eingabe" xfId="13" builtinId="20" customBuiltin="1"/>
    <cellStyle name="Ergebnis" xfId="21" builtinId="25" customBuiltin="1"/>
    <cellStyle name="Erklärender Text" xfId="20" builtinId="53" hidden="1" customBuiltin="1"/>
    <cellStyle name="Gut" xfId="10" builtinId="26" customBuiltin="1"/>
    <cellStyle name="Komma" xfId="1" builtinId="3" hidden="1"/>
    <cellStyle name="Komma" xfId="47" builtinId="3" customBuiltin="1"/>
    <cellStyle name="Link" xfId="22" builtinId="8" customBuiltin="1"/>
    <cellStyle name="Link 2" xfId="49"/>
    <cellStyle name="Neutral" xfId="12" builtinId="28" customBuiltin="1"/>
    <cellStyle name="Notiz" xfId="19" builtinId="10" customBuiltin="1"/>
    <cellStyle name="Schlecht" xfId="11" builtinId="27" customBuiltin="1"/>
    <cellStyle name="Standard" xfId="0" builtinId="0" customBuiltin="1"/>
    <cellStyle name="Standard 2" xfId="48"/>
    <cellStyle name="Überschrift" xfId="5" builtinId="15" hidden="1"/>
    <cellStyle name="Überschrift 1" xfId="6" builtinId="16" customBuiltin="1"/>
    <cellStyle name="Überschrift 2" xfId="7" builtinId="17" customBuiltin="1"/>
    <cellStyle name="Überschrift 3" xfId="8" builtinId="18" customBuiltin="1"/>
    <cellStyle name="Überschrift 4" xfId="9" builtinId="19" customBuiltin="1"/>
    <cellStyle name="Verknüpfte Zelle" xfId="16" builtinId="24" hidden="1" customBuiltin="1"/>
    <cellStyle name="Währung" xfId="3" builtinId="4" customBuiltin="1"/>
    <cellStyle name="Währung [0]" xfId="4" builtinId="7" hidden="1"/>
    <cellStyle name="Warnender Text" xfId="18" builtinId="11" hidden="1" customBuiltin="1"/>
    <cellStyle name="Zelle überprüfen" xfId="17" builtinId="23" hidden="1" customBuiltin="1"/>
  </cellStyles>
  <dxfs count="84">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ont>
        <color rgb="FFFF0000"/>
      </font>
    </dxf>
    <dxf>
      <font>
        <color rgb="FFFF0000"/>
      </font>
    </dxf>
    <dxf>
      <border>
        <left style="thin">
          <color auto="1"/>
        </left>
        <right style="thin">
          <color auto="1"/>
        </right>
        <top style="thin">
          <color auto="1"/>
        </top>
        <bottom style="thin">
          <color auto="1"/>
        </bottom>
        <vertical/>
        <horizontal/>
      </border>
    </dxf>
    <dxf>
      <font>
        <color rgb="FFFF0000"/>
      </font>
    </dxf>
    <dxf>
      <border>
        <left style="thin">
          <color auto="1"/>
        </left>
        <right style="thin">
          <color auto="1"/>
        </right>
        <top style="thin">
          <color auto="1"/>
        </top>
        <bottom style="thin">
          <color auto="1"/>
        </bottom>
        <vertical/>
        <horizontal/>
      </border>
    </dxf>
    <dxf>
      <font>
        <color rgb="FFFF0000"/>
      </font>
    </dxf>
    <dxf>
      <font>
        <color rgb="FFFF0000"/>
      </font>
    </dxf>
    <dxf>
      <border>
        <left style="thin">
          <color auto="1"/>
        </left>
        <right style="thin">
          <color auto="1"/>
        </right>
        <top style="thin">
          <color auto="1"/>
        </top>
        <bottom style="thin">
          <color auto="1"/>
        </bottom>
        <vertical/>
        <horizontal/>
      </border>
    </dxf>
    <dxf>
      <font>
        <color rgb="FFFF0000"/>
      </font>
    </dxf>
    <dxf>
      <font>
        <color rgb="FFFF0000"/>
      </font>
    </dxf>
    <dxf>
      <border>
        <left style="thin">
          <color auto="1"/>
        </left>
        <right style="thin">
          <color auto="1"/>
        </right>
        <top style="thin">
          <color auto="1"/>
        </top>
        <bottom style="thin">
          <color auto="1"/>
        </bottom>
        <vertical/>
        <horizontal/>
      </border>
    </dxf>
    <dxf>
      <font>
        <color rgb="FFFF0000"/>
      </font>
    </dxf>
    <dxf>
      <fill>
        <patternFill patternType="lightUp">
          <bgColor theme="0" tint="-4.9989318521683403E-2"/>
        </patternFill>
      </fill>
    </dxf>
    <dxf>
      <fill>
        <patternFill patternType="lightUp">
          <bgColor theme="0" tint="-4.9989318521683403E-2"/>
        </patternFill>
      </fill>
    </dxf>
    <dxf>
      <fill>
        <patternFill patternType="lightUp">
          <fgColor auto="1"/>
          <bgColor theme="0" tint="-4.9989318521683403E-2"/>
        </patternFill>
      </fill>
    </dxf>
    <dxf>
      <fill>
        <patternFill patternType="lightUp">
          <bgColor theme="0" tint="-4.9989318521683403E-2"/>
        </patternFill>
      </fill>
    </dxf>
    <dxf>
      <font>
        <color rgb="FFFF0000"/>
      </font>
    </dxf>
    <dxf>
      <font>
        <color rgb="FFFF0000"/>
      </font>
    </dxf>
    <dxf>
      <border>
        <left style="thin">
          <color auto="1"/>
        </left>
        <right style="thin">
          <color auto="1"/>
        </right>
        <top style="thin">
          <color auto="1"/>
        </top>
        <bottom style="thin">
          <color auto="1"/>
        </bottom>
        <vertical/>
        <horizontal/>
      </border>
    </dxf>
    <dxf>
      <font>
        <color rgb="FFFF0000"/>
      </font>
    </dxf>
    <dxf>
      <font>
        <color rgb="FFFF0000"/>
      </font>
    </dxf>
    <dxf>
      <border>
        <left style="thin">
          <color auto="1"/>
        </left>
        <right style="thin">
          <color auto="1"/>
        </right>
        <top style="thin">
          <color auto="1"/>
        </top>
        <bottom style="thin">
          <color auto="1"/>
        </bottom>
        <vertical/>
        <horizontal/>
      </border>
    </dxf>
    <dxf>
      <font>
        <color rgb="FFFF0000"/>
      </font>
    </dxf>
    <dxf>
      <fill>
        <patternFill patternType="lightUp">
          <bgColor theme="0" tint="-4.9989318521683403E-2"/>
        </patternFill>
      </fill>
    </dxf>
    <dxf>
      <fill>
        <patternFill patternType="lightUp">
          <bgColor theme="0" tint="-4.9989318521683403E-2"/>
        </patternFill>
      </fill>
    </dxf>
    <dxf>
      <fill>
        <patternFill patternType="lightUp">
          <fgColor auto="1"/>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fgColor auto="1"/>
          <bgColor theme="0" tint="-4.9989318521683403E-2"/>
        </patternFill>
      </fill>
    </dxf>
    <dxf>
      <fill>
        <patternFill>
          <bgColor rgb="FFFFE181"/>
        </patternFill>
      </fill>
    </dxf>
    <dxf>
      <font>
        <color auto="1"/>
      </font>
      <fill>
        <patternFill>
          <bgColor rgb="FFFFDB69"/>
        </patternFill>
      </fill>
    </dxf>
    <dxf>
      <fill>
        <patternFill>
          <bgColor theme="6" tint="0.79998168889431442"/>
        </patternFill>
      </fill>
    </dxf>
    <dxf>
      <fill>
        <patternFill>
          <bgColor rgb="FFFFFF99"/>
        </patternFill>
      </fill>
    </dxf>
    <dxf>
      <fill>
        <patternFill>
          <bgColor theme="6" tint="0.79998168889431442"/>
        </patternFill>
      </fill>
    </dxf>
    <dxf>
      <fill>
        <patternFill>
          <bgColor rgb="FFFFE5E5"/>
        </patternFill>
      </fill>
    </dxf>
    <dxf>
      <font>
        <color rgb="FFFF0000"/>
      </font>
    </dxf>
    <dxf>
      <border>
        <left style="thin">
          <color auto="1"/>
        </left>
        <right style="thin">
          <color auto="1"/>
        </right>
        <top style="thin">
          <color auto="1"/>
        </top>
        <bottom style="thin">
          <color auto="1"/>
        </bottom>
        <vertical/>
        <horizontal/>
      </border>
    </dxf>
    <dxf>
      <font>
        <color rgb="FFFF0000"/>
      </font>
    </dxf>
    <dxf>
      <fill>
        <patternFill>
          <bgColor rgb="FFFFE1E1"/>
        </patternFill>
      </fill>
      <border>
        <left/>
        <right/>
        <top/>
        <bottom/>
        <vertical/>
        <horizontal/>
      </border>
    </dxf>
    <dxf>
      <font>
        <color rgb="FFFF0000"/>
      </font>
    </dxf>
    <dxf>
      <font>
        <color rgb="FFFF0000"/>
      </font>
    </dxf>
    <dxf>
      <fill>
        <patternFill patternType="lightUp">
          <bgColor theme="0" tint="-4.9989318521683403E-2"/>
        </patternFill>
      </fill>
    </dxf>
    <dxf>
      <fill>
        <patternFill patternType="lightUp">
          <bgColor theme="0"/>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border>
        <left style="thin">
          <color auto="1"/>
        </left>
        <right style="thin">
          <color auto="1"/>
        </right>
        <top style="thin">
          <color auto="1"/>
        </top>
        <bottom style="thin">
          <color auto="1"/>
        </bottom>
        <vertical/>
        <horizontal/>
      </border>
    </dxf>
    <dxf>
      <fill>
        <patternFill patternType="lightUp">
          <bgColor theme="0"/>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patternFill>
      </fill>
    </dxf>
    <dxf>
      <fill>
        <patternFill patternType="lightUp">
          <bgColor theme="0" tint="-4.9989318521683403E-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FFFFEB"/>
      <color rgb="FFFFDB69"/>
      <color rgb="FFFFFF99"/>
      <color rgb="FFFFFFEF"/>
      <color rgb="FFF9DDA5"/>
      <color rgb="FFFFE697"/>
      <color rgb="FFFFE5E5"/>
      <color rgb="FFFFEBEB"/>
      <color rgb="FFFFFFCC"/>
      <color rgb="FFFFFF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59952</xdr:colOff>
      <xdr:row>0</xdr:row>
      <xdr:rowOff>293593</xdr:rowOff>
    </xdr:from>
    <xdr:to>
      <xdr:col>17</xdr:col>
      <xdr:colOff>208429</xdr:colOff>
      <xdr:row>4</xdr:row>
      <xdr:rowOff>133349</xdr:rowOff>
    </xdr:to>
    <xdr:sp macro="" textlink="">
      <xdr:nvSpPr>
        <xdr:cNvPr id="7" name="Textfeld 6"/>
        <xdr:cNvSpPr txBox="1"/>
      </xdr:nvSpPr>
      <xdr:spPr>
        <a:xfrm>
          <a:off x="2212602" y="293593"/>
          <a:ext cx="3482227" cy="108753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000" b="1"/>
            <a:t>Direction</a:t>
          </a:r>
          <a:r>
            <a:rPr lang="de-CH" sz="1000" b="1" baseline="0"/>
            <a:t> de l'instruction publique et de la culture</a:t>
          </a:r>
        </a:p>
        <a:p>
          <a:r>
            <a:rPr lang="de-CH" sz="1000" b="1" baseline="0"/>
            <a:t>Section du personnel</a:t>
          </a:r>
          <a:endParaRPr lang="de-CH" sz="1000" b="1"/>
        </a:p>
        <a:p>
          <a:r>
            <a:rPr lang="de-CH" sz="1000" b="1"/>
            <a:t>Sulgeneckstrasse 70, 3005 Berne</a:t>
          </a:r>
        </a:p>
        <a:p>
          <a:endParaRPr lang="de-CH" sz="1000" b="1"/>
        </a:p>
        <a:p>
          <a:r>
            <a:rPr lang="de-CH" sz="1000" b="1">
              <a:solidFill>
                <a:sysClr val="windowText" lastClr="000000"/>
              </a:solidFill>
            </a:rPr>
            <a:t>Courriel : personalinformatik.apd@be.ch</a:t>
          </a:r>
        </a:p>
        <a:p>
          <a:r>
            <a:rPr lang="de-CH" sz="1000" b="1">
              <a:solidFill>
                <a:sysClr val="windowText" lastClr="000000"/>
              </a:solidFill>
            </a:rPr>
            <a:t>Téléphone : 031 633 83 12</a:t>
          </a:r>
        </a:p>
      </xdr:txBody>
    </xdr:sp>
    <xdr:clientData/>
  </xdr:twoCellAnchor>
  <xdr:twoCellAnchor editAs="oneCell">
    <xdr:from>
      <xdr:col>1</xdr:col>
      <xdr:colOff>28575</xdr:colOff>
      <xdr:row>0</xdr:row>
      <xdr:rowOff>304800</xdr:rowOff>
    </xdr:from>
    <xdr:to>
      <xdr:col>6</xdr:col>
      <xdr:colOff>176212</xdr:colOff>
      <xdr:row>3</xdr:row>
      <xdr:rowOff>287997</xdr:rowOff>
    </xdr:to>
    <xdr:pic>
      <xdr:nvPicPr>
        <xdr:cNvPr id="10" name="Grafik 9"/>
        <xdr:cNvPicPr>
          <a:picLocks noChangeAspect="1"/>
        </xdr:cNvPicPr>
      </xdr:nvPicPr>
      <xdr:blipFill>
        <a:blip xmlns:r="http://schemas.openxmlformats.org/officeDocument/2006/relationships" r:embed="rId1"/>
        <a:stretch>
          <a:fillRect/>
        </a:stretch>
      </xdr:blipFill>
      <xdr:spPr>
        <a:xfrm>
          <a:off x="180975" y="304800"/>
          <a:ext cx="1814512" cy="926172"/>
        </a:xfrm>
        <a:prstGeom prst="rect">
          <a:avLst/>
        </a:prstGeom>
      </xdr:spPr>
    </xdr:pic>
    <xdr:clientData/>
  </xdr:twoCellAnchor>
  <xdr:twoCellAnchor editAs="oneCell">
    <xdr:from>
      <xdr:col>1</xdr:col>
      <xdr:colOff>44825</xdr:colOff>
      <xdr:row>13</xdr:row>
      <xdr:rowOff>358589</xdr:rowOff>
    </xdr:from>
    <xdr:to>
      <xdr:col>21</xdr:col>
      <xdr:colOff>181713</xdr:colOff>
      <xdr:row>17</xdr:row>
      <xdr:rowOff>231989</xdr:rowOff>
    </xdr:to>
    <xdr:pic>
      <xdr:nvPicPr>
        <xdr:cNvPr id="6" name="Grafik 5"/>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201707" y="5860677"/>
          <a:ext cx="6860418" cy="1576694"/>
        </a:xfrm>
        <a:prstGeom prst="rect">
          <a:avLst/>
        </a:prstGeom>
        <a:ln>
          <a:solidFill>
            <a:schemeClr val="tx1"/>
          </a:solidFill>
        </a:ln>
      </xdr:spPr>
    </xdr:pic>
    <xdr:clientData/>
  </xdr:twoCellAnchor>
  <xdr:twoCellAnchor editAs="oneCell">
    <xdr:from>
      <xdr:col>1</xdr:col>
      <xdr:colOff>67235</xdr:colOff>
      <xdr:row>19</xdr:row>
      <xdr:rowOff>168089</xdr:rowOff>
    </xdr:from>
    <xdr:to>
      <xdr:col>21</xdr:col>
      <xdr:colOff>191679</xdr:colOff>
      <xdr:row>23</xdr:row>
      <xdr:rowOff>275465</xdr:rowOff>
    </xdr:to>
    <xdr:pic>
      <xdr:nvPicPr>
        <xdr:cNvPr id="8" name="Grafik 7"/>
        <xdr:cNvPicPr>
          <a:picLocks noChangeAspect="1"/>
        </xdr:cNvPicPr>
      </xdr:nvPicPr>
      <xdr:blipFill rotWithShape="1">
        <a:blip xmlns:r="http://schemas.openxmlformats.org/officeDocument/2006/relationships" r:embed="rId3" cstate="email">
          <a:extLst>
            <a:ext uri="{28A0092B-C50C-407E-A947-70E740481C1C}">
              <a14:useLocalDpi xmlns:a14="http://schemas.microsoft.com/office/drawing/2010/main"/>
            </a:ext>
          </a:extLst>
        </a:blip>
        <a:srcRect l="-1806"/>
        <a:stretch/>
      </xdr:blipFill>
      <xdr:spPr>
        <a:xfrm>
          <a:off x="224117" y="8225118"/>
          <a:ext cx="6847974" cy="1810671"/>
        </a:xfrm>
        <a:prstGeom prst="rect">
          <a:avLst/>
        </a:prstGeom>
        <a:ln>
          <a:solidFill>
            <a:schemeClr val="tx1"/>
          </a:solidFill>
        </a:ln>
      </xdr:spPr>
    </xdr:pic>
    <xdr:clientData/>
  </xdr:twoCellAnchor>
  <xdr:twoCellAnchor editAs="oneCell">
    <xdr:from>
      <xdr:col>1</xdr:col>
      <xdr:colOff>38659</xdr:colOff>
      <xdr:row>29</xdr:row>
      <xdr:rowOff>209548</xdr:rowOff>
    </xdr:from>
    <xdr:to>
      <xdr:col>21</xdr:col>
      <xdr:colOff>105495</xdr:colOff>
      <xdr:row>31</xdr:row>
      <xdr:rowOff>96469</xdr:rowOff>
    </xdr:to>
    <xdr:pic>
      <xdr:nvPicPr>
        <xdr:cNvPr id="12" name="Grafik 11"/>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195541" y="12524813"/>
          <a:ext cx="6790366" cy="738568"/>
        </a:xfrm>
        <a:prstGeom prst="rect">
          <a:avLst/>
        </a:prstGeom>
        <a:ln>
          <a:solidFill>
            <a:schemeClr val="tx1"/>
          </a:solidFill>
        </a:ln>
      </xdr:spPr>
    </xdr:pic>
    <xdr:clientData/>
  </xdr:twoCellAnchor>
  <xdr:twoCellAnchor editAs="oneCell">
    <xdr:from>
      <xdr:col>1</xdr:col>
      <xdr:colOff>11206</xdr:colOff>
      <xdr:row>34</xdr:row>
      <xdr:rowOff>224118</xdr:rowOff>
    </xdr:from>
    <xdr:to>
      <xdr:col>21</xdr:col>
      <xdr:colOff>123825</xdr:colOff>
      <xdr:row>36</xdr:row>
      <xdr:rowOff>57416</xdr:rowOff>
    </xdr:to>
    <xdr:pic>
      <xdr:nvPicPr>
        <xdr:cNvPr id="11" name="Grafik 10"/>
        <xdr:cNvPicPr>
          <a:picLocks noChangeAspect="1"/>
        </xdr:cNvPicPr>
      </xdr:nvPicPr>
      <xdr:blipFill>
        <a:blip xmlns:r="http://schemas.openxmlformats.org/officeDocument/2006/relationships" r:embed="rId5" cstate="email">
          <a:extLst>
            <a:ext uri="{28A0092B-C50C-407E-A947-70E740481C1C}">
              <a14:useLocalDpi xmlns:a14="http://schemas.microsoft.com/office/drawing/2010/main"/>
            </a:ext>
          </a:extLst>
        </a:blip>
        <a:stretch>
          <a:fillRect/>
        </a:stretch>
      </xdr:blipFill>
      <xdr:spPr>
        <a:xfrm>
          <a:off x="163606" y="14768793"/>
          <a:ext cx="6780119" cy="690548"/>
        </a:xfrm>
        <a:prstGeom prst="rect">
          <a:avLst/>
        </a:prstGeom>
        <a:ln>
          <a:solidFill>
            <a:schemeClr val="tx1"/>
          </a:solidFill>
        </a:ln>
      </xdr:spPr>
    </xdr:pic>
    <xdr:clientData/>
  </xdr:twoCellAnchor>
  <xdr:twoCellAnchor editAs="oneCell">
    <xdr:from>
      <xdr:col>1</xdr:col>
      <xdr:colOff>36980</xdr:colOff>
      <xdr:row>39</xdr:row>
      <xdr:rowOff>330014</xdr:rowOff>
    </xdr:from>
    <xdr:to>
      <xdr:col>12</xdr:col>
      <xdr:colOff>275009</xdr:colOff>
      <xdr:row>46</xdr:row>
      <xdr:rowOff>58272</xdr:rowOff>
    </xdr:to>
    <xdr:pic>
      <xdr:nvPicPr>
        <xdr:cNvPr id="13" name="Grafik 12"/>
        <xdr:cNvPicPr>
          <a:picLocks noChangeAspect="1"/>
        </xdr:cNvPicPr>
      </xdr:nvPicPr>
      <xdr:blipFill>
        <a:blip xmlns:r="http://schemas.openxmlformats.org/officeDocument/2006/relationships" r:embed="rId6" cstate="email">
          <a:extLst>
            <a:ext uri="{28A0092B-C50C-407E-A947-70E740481C1C}">
              <a14:useLocalDpi xmlns:a14="http://schemas.microsoft.com/office/drawing/2010/main"/>
            </a:ext>
          </a:extLst>
        </a:blip>
        <a:stretch>
          <a:fillRect/>
        </a:stretch>
      </xdr:blipFill>
      <xdr:spPr>
        <a:xfrm>
          <a:off x="189380" y="17017814"/>
          <a:ext cx="3905154" cy="2728633"/>
        </a:xfrm>
        <a:prstGeom prst="rect">
          <a:avLst/>
        </a:prstGeom>
        <a:ln>
          <a:solidFill>
            <a:schemeClr val="tx1"/>
          </a:solid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136152</xdr:colOff>
      <xdr:row>0</xdr:row>
      <xdr:rowOff>266700</xdr:rowOff>
    </xdr:from>
    <xdr:to>
      <xdr:col>16</xdr:col>
      <xdr:colOff>284629</xdr:colOff>
      <xdr:row>4</xdr:row>
      <xdr:rowOff>106456</xdr:rowOff>
    </xdr:to>
    <xdr:sp macro="" textlink="">
      <xdr:nvSpPr>
        <xdr:cNvPr id="5" name="Textfeld 4"/>
        <xdr:cNvSpPr txBox="1"/>
      </xdr:nvSpPr>
      <xdr:spPr>
        <a:xfrm>
          <a:off x="2136402" y="266700"/>
          <a:ext cx="3510802" cy="109705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000" b="1">
              <a:solidFill>
                <a:schemeClr val="dk1"/>
              </a:solidFill>
              <a:effectLst/>
              <a:latin typeface="+mn-lt"/>
              <a:ea typeface="+mn-ea"/>
              <a:cs typeface="+mn-cs"/>
            </a:rPr>
            <a:t>Direction</a:t>
          </a:r>
          <a:r>
            <a:rPr lang="de-CH" sz="1000" b="1" baseline="0">
              <a:solidFill>
                <a:schemeClr val="dk1"/>
              </a:solidFill>
              <a:effectLst/>
              <a:latin typeface="+mn-lt"/>
              <a:ea typeface="+mn-ea"/>
              <a:cs typeface="+mn-cs"/>
            </a:rPr>
            <a:t> de l'instruction publique et de la culture</a:t>
          </a:r>
          <a:endParaRPr lang="de-CH" sz="1000">
            <a:effectLst/>
          </a:endParaRPr>
        </a:p>
        <a:p>
          <a:r>
            <a:rPr lang="de-CH" sz="1000" b="1" baseline="0">
              <a:solidFill>
                <a:schemeClr val="dk1"/>
              </a:solidFill>
              <a:effectLst/>
              <a:latin typeface="+mn-lt"/>
              <a:ea typeface="+mn-ea"/>
              <a:cs typeface="+mn-cs"/>
            </a:rPr>
            <a:t>Section du personnel</a:t>
          </a:r>
          <a:endParaRPr lang="de-CH" sz="1000">
            <a:effectLst/>
          </a:endParaRPr>
        </a:p>
        <a:p>
          <a:r>
            <a:rPr lang="de-CH" sz="1000" b="1">
              <a:solidFill>
                <a:schemeClr val="dk1"/>
              </a:solidFill>
              <a:effectLst/>
              <a:latin typeface="+mn-lt"/>
              <a:ea typeface="+mn-ea"/>
              <a:cs typeface="+mn-cs"/>
            </a:rPr>
            <a:t>Sulgeneckstrasse 70, 3005 Berne</a:t>
          </a:r>
          <a:endParaRPr lang="de-CH" sz="1000">
            <a:effectLst/>
          </a:endParaRPr>
        </a:p>
        <a:p>
          <a:endParaRPr lang="de-CH" sz="1000" b="1"/>
        </a:p>
        <a:p>
          <a:r>
            <a:rPr lang="de-CH" sz="1000" b="1">
              <a:solidFill>
                <a:sysClr val="windowText" lastClr="000000"/>
              </a:solidFill>
            </a:rPr>
            <a:t>Courriel : personalinformatik.apd@be.ch</a:t>
          </a:r>
        </a:p>
        <a:p>
          <a:r>
            <a:rPr lang="de-CH" sz="1000" b="1">
              <a:solidFill>
                <a:sysClr val="windowText" lastClr="000000"/>
              </a:solidFill>
            </a:rPr>
            <a:t>Téléphone : 031 633 83 12</a:t>
          </a:r>
        </a:p>
      </xdr:txBody>
    </xdr:sp>
    <xdr:clientData/>
  </xdr:twoCellAnchor>
  <xdr:twoCellAnchor editAs="oneCell">
    <xdr:from>
      <xdr:col>0</xdr:col>
      <xdr:colOff>104775</xdr:colOff>
      <xdr:row>0</xdr:row>
      <xdr:rowOff>277907</xdr:rowOff>
    </xdr:from>
    <xdr:to>
      <xdr:col>5</xdr:col>
      <xdr:colOff>252412</xdr:colOff>
      <xdr:row>3</xdr:row>
      <xdr:rowOff>261104</xdr:rowOff>
    </xdr:to>
    <xdr:pic>
      <xdr:nvPicPr>
        <xdr:cNvPr id="7" name="Grafik 6"/>
        <xdr:cNvPicPr>
          <a:picLocks noChangeAspect="1"/>
        </xdr:cNvPicPr>
      </xdr:nvPicPr>
      <xdr:blipFill>
        <a:blip xmlns:r="http://schemas.openxmlformats.org/officeDocument/2006/relationships" r:embed="rId1"/>
        <a:stretch>
          <a:fillRect/>
        </a:stretch>
      </xdr:blipFill>
      <xdr:spPr>
        <a:xfrm>
          <a:off x="104775" y="277907"/>
          <a:ext cx="1814512" cy="92617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174252</xdr:colOff>
      <xdr:row>0</xdr:row>
      <xdr:rowOff>276225</xdr:rowOff>
    </xdr:from>
    <xdr:to>
      <xdr:col>16</xdr:col>
      <xdr:colOff>322729</xdr:colOff>
      <xdr:row>4</xdr:row>
      <xdr:rowOff>115981</xdr:rowOff>
    </xdr:to>
    <xdr:sp macro="" textlink="">
      <xdr:nvSpPr>
        <xdr:cNvPr id="5" name="Textfeld 4"/>
        <xdr:cNvSpPr txBox="1"/>
      </xdr:nvSpPr>
      <xdr:spPr>
        <a:xfrm>
          <a:off x="2174502" y="276225"/>
          <a:ext cx="3482227" cy="109705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000" b="1">
              <a:solidFill>
                <a:schemeClr val="dk1"/>
              </a:solidFill>
              <a:effectLst/>
              <a:latin typeface="+mn-lt"/>
              <a:ea typeface="+mn-ea"/>
              <a:cs typeface="+mn-cs"/>
            </a:rPr>
            <a:t>Direction</a:t>
          </a:r>
          <a:r>
            <a:rPr lang="de-CH" sz="1000" b="1" baseline="0">
              <a:solidFill>
                <a:schemeClr val="dk1"/>
              </a:solidFill>
              <a:effectLst/>
              <a:latin typeface="+mn-lt"/>
              <a:ea typeface="+mn-ea"/>
              <a:cs typeface="+mn-cs"/>
            </a:rPr>
            <a:t> de l'instruction publique et de la culture</a:t>
          </a:r>
          <a:endParaRPr lang="de-CH" sz="1000">
            <a:effectLst/>
          </a:endParaRPr>
        </a:p>
        <a:p>
          <a:r>
            <a:rPr lang="de-CH" sz="1000" b="1" baseline="0">
              <a:solidFill>
                <a:schemeClr val="dk1"/>
              </a:solidFill>
              <a:effectLst/>
              <a:latin typeface="+mn-lt"/>
              <a:ea typeface="+mn-ea"/>
              <a:cs typeface="+mn-cs"/>
            </a:rPr>
            <a:t>Section du personnel</a:t>
          </a:r>
          <a:endParaRPr lang="de-CH" sz="1000">
            <a:effectLst/>
          </a:endParaRPr>
        </a:p>
        <a:p>
          <a:r>
            <a:rPr lang="de-CH" sz="1000" b="1">
              <a:solidFill>
                <a:schemeClr val="dk1"/>
              </a:solidFill>
              <a:effectLst/>
              <a:latin typeface="+mn-lt"/>
              <a:ea typeface="+mn-ea"/>
              <a:cs typeface="+mn-cs"/>
            </a:rPr>
            <a:t>Sulgeneckstrasse 70, 3005 Berne</a:t>
          </a:r>
          <a:endParaRPr lang="de-CH" sz="1000">
            <a:effectLst/>
          </a:endParaRPr>
        </a:p>
        <a:p>
          <a:endParaRPr lang="de-CH" sz="1000" b="1">
            <a:solidFill>
              <a:sysClr val="windowText" lastClr="000000"/>
            </a:solidFill>
          </a:endParaRPr>
        </a:p>
        <a:p>
          <a:r>
            <a:rPr lang="de-CH" sz="1000" b="1">
              <a:solidFill>
                <a:sysClr val="windowText" lastClr="000000"/>
              </a:solidFill>
            </a:rPr>
            <a:t>Courriel : personalinformatik.apd@be.ch</a:t>
          </a:r>
        </a:p>
        <a:p>
          <a:r>
            <a:rPr lang="de-CH" sz="1000" b="1">
              <a:solidFill>
                <a:sysClr val="windowText" lastClr="000000"/>
              </a:solidFill>
            </a:rPr>
            <a:t>Téléphone</a:t>
          </a:r>
          <a:r>
            <a:rPr lang="de-CH" sz="1000" b="1" baseline="0">
              <a:solidFill>
                <a:sysClr val="windowText" lastClr="000000"/>
              </a:solidFill>
            </a:rPr>
            <a:t> </a:t>
          </a:r>
          <a:r>
            <a:rPr lang="de-CH" sz="1000" b="1">
              <a:solidFill>
                <a:sysClr val="windowText" lastClr="000000"/>
              </a:solidFill>
            </a:rPr>
            <a:t>: 031 633 83 12</a:t>
          </a:r>
        </a:p>
      </xdr:txBody>
    </xdr:sp>
    <xdr:clientData/>
  </xdr:twoCellAnchor>
  <xdr:twoCellAnchor editAs="oneCell">
    <xdr:from>
      <xdr:col>0</xdr:col>
      <xdr:colOff>142875</xdr:colOff>
      <xdr:row>0</xdr:row>
      <xdr:rowOff>287432</xdr:rowOff>
    </xdr:from>
    <xdr:to>
      <xdr:col>5</xdr:col>
      <xdr:colOff>290512</xdr:colOff>
      <xdr:row>3</xdr:row>
      <xdr:rowOff>270629</xdr:rowOff>
    </xdr:to>
    <xdr:pic>
      <xdr:nvPicPr>
        <xdr:cNvPr id="6" name="Grafik 5"/>
        <xdr:cNvPicPr>
          <a:picLocks noChangeAspect="1"/>
        </xdr:cNvPicPr>
      </xdr:nvPicPr>
      <xdr:blipFill>
        <a:blip xmlns:r="http://schemas.openxmlformats.org/officeDocument/2006/relationships" r:embed="rId1"/>
        <a:stretch>
          <a:fillRect/>
        </a:stretch>
      </xdr:blipFill>
      <xdr:spPr>
        <a:xfrm>
          <a:off x="142875" y="287432"/>
          <a:ext cx="1814512" cy="92617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ZD/APD/Projekte/65_Einzellektionen/01_Formular%20A%20(Alle%20Schulen)/01_Excel-Formulare/EL-Abrechnung_Masterfile_V0.70_D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yri\AppData\Local\CMIAXIOMA\View_85117c69efed479a81d006fe89dbb242\EL-Abrechnung_Masterfile_V0.65_f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nwerte"/>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Guide 2"/>
      <sheetName val="Écoles prof."/>
      <sheetName val="Annonce de leç. ponct."/>
      <sheetName val="Données personnelles"/>
      <sheetName val="SAP-Import"/>
      <sheetName val="SAP-Import_EL"/>
      <sheetName val="Lis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Kanton Bern">
      <a:dk1>
        <a:sysClr val="windowText" lastClr="000000"/>
      </a:dk1>
      <a:lt1>
        <a:sysClr val="window" lastClr="FFFFFF"/>
      </a:lt1>
      <a:dk2>
        <a:srgbClr val="63737B"/>
      </a:dk2>
      <a:lt2>
        <a:srgbClr val="B1B9BD"/>
      </a:lt2>
      <a:accent1>
        <a:srgbClr val="3C505A"/>
      </a:accent1>
      <a:accent2>
        <a:srgbClr val="96D7F0"/>
      </a:accent2>
      <a:accent3>
        <a:srgbClr val="A0C7A0"/>
      </a:accent3>
      <a:accent4>
        <a:srgbClr val="E1D2C6"/>
      </a:accent4>
      <a:accent5>
        <a:srgbClr val="644B41"/>
      </a:accent5>
      <a:accent6>
        <a:srgbClr val="FF0000"/>
      </a:accent6>
      <a:hlink>
        <a:srgbClr val="000000"/>
      </a:hlink>
      <a:folHlink>
        <a:srgbClr val="00000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1:AN84"/>
  <sheetViews>
    <sheetView tabSelected="1" zoomScaleNormal="100" workbookViewId="0">
      <selection activeCell="A6" sqref="A6:AN6"/>
    </sheetView>
  </sheetViews>
  <sheetFormatPr baseColWidth="10" defaultRowHeight="14.25" x14ac:dyDescent="0.2"/>
  <cols>
    <col min="1" max="1" width="2" style="25" customWidth="1"/>
    <col min="2" max="40" width="4.375" style="25" customWidth="1"/>
    <col min="41" max="41" width="15.375" style="25" customWidth="1"/>
    <col min="42" max="16384" width="11" style="25"/>
  </cols>
  <sheetData>
    <row r="1" spans="1:40" ht="24.75" customHeight="1" x14ac:dyDescent="0.2">
      <c r="A1" s="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row>
    <row r="2" spans="1:40" ht="24.75" customHeight="1" thickBot="1" x14ac:dyDescent="0.25">
      <c r="A2" s="1"/>
      <c r="B2" s="102"/>
      <c r="C2" s="102"/>
      <c r="D2" s="102"/>
      <c r="E2" s="102"/>
      <c r="F2" s="102"/>
      <c r="G2" s="102"/>
      <c r="H2" s="102"/>
      <c r="I2" s="102"/>
      <c r="J2" s="102"/>
      <c r="K2" s="102"/>
      <c r="L2" s="102"/>
      <c r="M2" s="102"/>
      <c r="N2" s="102"/>
      <c r="O2" s="102"/>
      <c r="P2" s="102"/>
      <c r="Q2" s="102"/>
      <c r="R2" s="102"/>
      <c r="S2" s="102"/>
      <c r="T2" s="102"/>
      <c r="U2" s="102"/>
      <c r="V2" s="102"/>
      <c r="W2" s="250" t="s">
        <v>114</v>
      </c>
      <c r="X2" s="250"/>
      <c r="Y2" s="250"/>
      <c r="Z2" s="250"/>
      <c r="AA2" s="250"/>
      <c r="AB2" s="250"/>
      <c r="AC2" s="251" t="s">
        <v>115</v>
      </c>
      <c r="AD2" s="251"/>
      <c r="AE2" s="251"/>
      <c r="AF2" s="251"/>
      <c r="AG2" s="251"/>
      <c r="AH2" s="251"/>
      <c r="AI2" s="251" t="s">
        <v>116</v>
      </c>
      <c r="AJ2" s="251"/>
      <c r="AK2" s="251"/>
      <c r="AL2" s="251"/>
      <c r="AM2" s="251"/>
      <c r="AN2" s="251"/>
    </row>
    <row r="3" spans="1:40" ht="24.75" customHeight="1" x14ac:dyDescent="0.2">
      <c r="A3" s="1"/>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row>
    <row r="4" spans="1:40" ht="24" customHeight="1" x14ac:dyDescent="0.2">
      <c r="A4" s="1"/>
      <c r="B4" s="74"/>
      <c r="C4" s="74"/>
      <c r="D4" s="74"/>
      <c r="E4" s="74"/>
      <c r="F4" s="74"/>
      <c r="G4" s="74"/>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74"/>
      <c r="AL4" s="74"/>
      <c r="AM4" s="74"/>
      <c r="AN4" s="74"/>
    </row>
    <row r="5" spans="1:40" ht="24" customHeight="1" thickBot="1" x14ac:dyDescent="0.25">
      <c r="A5" s="1"/>
      <c r="B5" s="102"/>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2"/>
    </row>
    <row r="6" spans="1:40" ht="33" customHeight="1" x14ac:dyDescent="0.2">
      <c r="A6" s="244" t="s">
        <v>102</v>
      </c>
      <c r="B6" s="245"/>
      <c r="C6" s="245"/>
      <c r="D6" s="245"/>
      <c r="E6" s="245"/>
      <c r="F6" s="245"/>
      <c r="G6" s="245"/>
      <c r="H6" s="245"/>
      <c r="I6" s="245"/>
      <c r="J6" s="245"/>
      <c r="K6" s="245"/>
      <c r="L6" s="245"/>
      <c r="M6" s="245"/>
      <c r="N6" s="245"/>
      <c r="O6" s="245"/>
      <c r="P6" s="245"/>
      <c r="Q6" s="245"/>
      <c r="R6" s="245"/>
      <c r="S6" s="245"/>
      <c r="T6" s="245"/>
      <c r="U6" s="245"/>
      <c r="V6" s="245"/>
      <c r="W6" s="245"/>
      <c r="X6" s="245"/>
      <c r="Y6" s="245"/>
      <c r="Z6" s="245"/>
      <c r="AA6" s="245"/>
      <c r="AB6" s="245"/>
      <c r="AC6" s="245"/>
      <c r="AD6" s="245"/>
      <c r="AE6" s="245"/>
      <c r="AF6" s="245"/>
      <c r="AG6" s="245"/>
      <c r="AH6" s="245"/>
      <c r="AI6" s="245"/>
      <c r="AJ6" s="245"/>
      <c r="AK6" s="245"/>
      <c r="AL6" s="245"/>
      <c r="AM6" s="245"/>
      <c r="AN6" s="246"/>
    </row>
    <row r="7" spans="1:40" ht="42.75" customHeight="1" x14ac:dyDescent="0.2">
      <c r="A7" s="247" t="s">
        <v>103</v>
      </c>
      <c r="B7" s="248"/>
      <c r="C7" s="248"/>
      <c r="D7" s="248"/>
      <c r="E7" s="248"/>
      <c r="F7" s="248"/>
      <c r="G7" s="248"/>
      <c r="H7" s="248"/>
      <c r="I7" s="248"/>
      <c r="J7" s="248"/>
      <c r="K7" s="248"/>
      <c r="L7" s="248"/>
      <c r="M7" s="248"/>
      <c r="N7" s="248"/>
      <c r="O7" s="248"/>
      <c r="P7" s="248"/>
      <c r="Q7" s="248"/>
      <c r="R7" s="248"/>
      <c r="S7" s="248"/>
      <c r="T7" s="248"/>
      <c r="U7" s="248"/>
      <c r="V7" s="248"/>
      <c r="W7" s="248"/>
      <c r="X7" s="248"/>
      <c r="Y7" s="248"/>
      <c r="Z7" s="248"/>
      <c r="AA7" s="248"/>
      <c r="AB7" s="248"/>
      <c r="AC7" s="248"/>
      <c r="AD7" s="248"/>
      <c r="AE7" s="248"/>
      <c r="AF7" s="248"/>
      <c r="AG7" s="248"/>
      <c r="AH7" s="248"/>
      <c r="AI7" s="248"/>
      <c r="AJ7" s="248"/>
      <c r="AK7" s="248"/>
      <c r="AL7" s="248"/>
      <c r="AM7" s="248"/>
      <c r="AN7" s="249"/>
    </row>
    <row r="8" spans="1:40" ht="42.75" customHeight="1" x14ac:dyDescent="0.2">
      <c r="A8" s="163"/>
      <c r="B8" s="252" t="s">
        <v>283</v>
      </c>
      <c r="C8" s="252"/>
      <c r="D8" s="252"/>
      <c r="E8" s="252"/>
      <c r="F8" s="252"/>
      <c r="G8" s="252"/>
      <c r="H8" s="252"/>
      <c r="I8" s="252"/>
      <c r="J8" s="252"/>
      <c r="K8" s="252"/>
      <c r="L8" s="252"/>
      <c r="M8" s="252"/>
      <c r="N8" s="252"/>
      <c r="O8" s="252"/>
      <c r="P8" s="252"/>
      <c r="Q8" s="252"/>
      <c r="R8" s="252"/>
      <c r="S8" s="252"/>
      <c r="T8" s="252"/>
      <c r="U8" s="252"/>
      <c r="V8" s="252"/>
      <c r="W8" s="252"/>
      <c r="X8" s="252"/>
      <c r="Y8" s="252"/>
      <c r="Z8" s="252"/>
      <c r="AA8" s="252"/>
      <c r="AB8" s="252"/>
      <c r="AC8" s="252"/>
      <c r="AD8" s="252"/>
      <c r="AE8" s="252"/>
      <c r="AF8" s="252"/>
      <c r="AG8" s="252"/>
      <c r="AH8" s="252"/>
      <c r="AI8" s="252"/>
      <c r="AJ8" s="252"/>
      <c r="AK8" s="252"/>
      <c r="AL8" s="252"/>
      <c r="AM8" s="252"/>
      <c r="AN8" s="253"/>
    </row>
    <row r="9" spans="1:40" ht="42.75" customHeight="1" x14ac:dyDescent="0.2">
      <c r="A9" s="163"/>
      <c r="B9" s="254"/>
      <c r="C9" s="254"/>
      <c r="D9" s="254"/>
      <c r="E9" s="254"/>
      <c r="F9" s="254"/>
      <c r="G9" s="254"/>
      <c r="H9" s="254"/>
      <c r="I9" s="254"/>
      <c r="J9" s="254"/>
      <c r="K9" s="254"/>
      <c r="L9" s="254"/>
      <c r="M9" s="254"/>
      <c r="N9" s="254"/>
      <c r="O9" s="254"/>
      <c r="P9" s="254"/>
      <c r="Q9" s="254"/>
      <c r="R9" s="254"/>
      <c r="S9" s="254"/>
      <c r="T9" s="254"/>
      <c r="U9" s="254"/>
      <c r="V9" s="254"/>
      <c r="W9" s="254"/>
      <c r="X9" s="254"/>
      <c r="Y9" s="254"/>
      <c r="Z9" s="254"/>
      <c r="AA9" s="254"/>
      <c r="AB9" s="254"/>
      <c r="AC9" s="254"/>
      <c r="AD9" s="254"/>
      <c r="AE9" s="254"/>
      <c r="AF9" s="254"/>
      <c r="AG9" s="254"/>
      <c r="AH9" s="254"/>
      <c r="AI9" s="254"/>
      <c r="AJ9" s="254"/>
      <c r="AK9" s="254"/>
      <c r="AL9" s="254"/>
      <c r="AM9" s="254"/>
      <c r="AN9" s="255"/>
    </row>
    <row r="10" spans="1:40" ht="42.75" customHeight="1" x14ac:dyDescent="0.2">
      <c r="A10" s="163"/>
      <c r="B10" s="254"/>
      <c r="C10" s="254"/>
      <c r="D10" s="254"/>
      <c r="E10" s="254"/>
      <c r="F10" s="254"/>
      <c r="G10" s="254"/>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254"/>
      <c r="AL10" s="254"/>
      <c r="AM10" s="254"/>
      <c r="AN10" s="255"/>
    </row>
    <row r="11" spans="1:40" ht="42.75" customHeight="1" x14ac:dyDescent="0.2">
      <c r="A11" s="163"/>
      <c r="B11" s="256"/>
      <c r="C11" s="256"/>
      <c r="D11" s="256"/>
      <c r="E11" s="256"/>
      <c r="F11" s="256"/>
      <c r="G11" s="256"/>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7"/>
    </row>
    <row r="12" spans="1:40" ht="33.75" customHeight="1" x14ac:dyDescent="0.2">
      <c r="A12" s="163"/>
      <c r="B12" s="252" t="s">
        <v>234</v>
      </c>
      <c r="C12" s="252"/>
      <c r="D12" s="252"/>
      <c r="E12" s="252"/>
      <c r="F12" s="252"/>
      <c r="G12" s="252"/>
      <c r="H12" s="252"/>
      <c r="I12" s="252"/>
      <c r="J12" s="252"/>
      <c r="K12" s="252"/>
      <c r="L12" s="252"/>
      <c r="M12" s="252"/>
      <c r="N12" s="252"/>
      <c r="O12" s="252"/>
      <c r="P12" s="252"/>
      <c r="Q12" s="252"/>
      <c r="R12" s="252"/>
      <c r="S12" s="252"/>
      <c r="T12" s="252"/>
      <c r="U12" s="252"/>
      <c r="V12" s="252"/>
      <c r="W12" s="252"/>
      <c r="X12" s="252"/>
      <c r="Y12" s="252"/>
      <c r="Z12" s="252"/>
      <c r="AA12" s="252"/>
      <c r="AB12" s="252"/>
      <c r="AC12" s="252"/>
      <c r="AD12" s="252"/>
      <c r="AE12" s="252"/>
      <c r="AF12" s="252"/>
      <c r="AG12" s="252"/>
      <c r="AH12" s="252"/>
      <c r="AI12" s="252"/>
      <c r="AJ12" s="252"/>
      <c r="AK12" s="252"/>
      <c r="AL12" s="252"/>
      <c r="AM12" s="252"/>
      <c r="AN12" s="253"/>
    </row>
    <row r="13" spans="1:40" ht="33.75" customHeight="1" x14ac:dyDescent="0.2">
      <c r="A13" s="163"/>
      <c r="B13" s="254"/>
      <c r="C13" s="254"/>
      <c r="D13" s="254"/>
      <c r="E13" s="254"/>
      <c r="F13" s="254"/>
      <c r="G13" s="254"/>
      <c r="H13" s="254"/>
      <c r="I13" s="254"/>
      <c r="J13" s="254"/>
      <c r="K13" s="254"/>
      <c r="L13" s="254"/>
      <c r="M13" s="254"/>
      <c r="N13" s="254"/>
      <c r="O13" s="254"/>
      <c r="P13" s="254"/>
      <c r="Q13" s="254"/>
      <c r="R13" s="254"/>
      <c r="S13" s="254"/>
      <c r="T13" s="254"/>
      <c r="U13" s="254"/>
      <c r="V13" s="254"/>
      <c r="W13" s="254"/>
      <c r="X13" s="254"/>
      <c r="Y13" s="254"/>
      <c r="Z13" s="254"/>
      <c r="AA13" s="254"/>
      <c r="AB13" s="254"/>
      <c r="AC13" s="254"/>
      <c r="AD13" s="254"/>
      <c r="AE13" s="254"/>
      <c r="AF13" s="254"/>
      <c r="AG13" s="254"/>
      <c r="AH13" s="254"/>
      <c r="AI13" s="254"/>
      <c r="AJ13" s="254"/>
      <c r="AK13" s="254"/>
      <c r="AL13" s="254"/>
      <c r="AM13" s="254"/>
      <c r="AN13" s="255"/>
    </row>
    <row r="14" spans="1:40" ht="33.75" customHeight="1" x14ac:dyDescent="0.2">
      <c r="A14" s="163"/>
      <c r="B14" s="254"/>
      <c r="C14" s="254"/>
      <c r="D14" s="254"/>
      <c r="E14" s="254"/>
      <c r="F14" s="254"/>
      <c r="G14" s="254"/>
      <c r="H14" s="254"/>
      <c r="I14" s="254"/>
      <c r="J14" s="254"/>
      <c r="K14" s="254"/>
      <c r="L14" s="254"/>
      <c r="M14" s="254"/>
      <c r="N14" s="254"/>
      <c r="O14" s="254"/>
      <c r="P14" s="254"/>
      <c r="Q14" s="254"/>
      <c r="R14" s="254"/>
      <c r="S14" s="254"/>
      <c r="T14" s="254"/>
      <c r="U14" s="254"/>
      <c r="V14" s="254"/>
      <c r="W14" s="254"/>
      <c r="X14" s="254"/>
      <c r="Y14" s="254"/>
      <c r="Z14" s="254"/>
      <c r="AA14" s="254"/>
      <c r="AB14" s="254"/>
      <c r="AC14" s="254"/>
      <c r="AD14" s="254"/>
      <c r="AE14" s="254"/>
      <c r="AF14" s="254"/>
      <c r="AG14" s="254"/>
      <c r="AH14" s="254"/>
      <c r="AI14" s="254"/>
      <c r="AJ14" s="254"/>
      <c r="AK14" s="254"/>
      <c r="AL14" s="254"/>
      <c r="AM14" s="254"/>
      <c r="AN14" s="255"/>
    </row>
    <row r="15" spans="1:40" ht="33.75" customHeight="1" x14ac:dyDescent="0.2">
      <c r="A15" s="163"/>
      <c r="B15" s="254"/>
      <c r="C15" s="254"/>
      <c r="D15" s="254"/>
      <c r="E15" s="254"/>
      <c r="F15" s="254"/>
      <c r="G15" s="254"/>
      <c r="H15" s="254"/>
      <c r="I15" s="254"/>
      <c r="J15" s="254"/>
      <c r="K15" s="254"/>
      <c r="L15" s="254"/>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254"/>
      <c r="AL15" s="254"/>
      <c r="AM15" s="254"/>
      <c r="AN15" s="255"/>
    </row>
    <row r="16" spans="1:40" ht="33.75" customHeight="1" x14ac:dyDescent="0.2">
      <c r="A16" s="163"/>
      <c r="B16" s="254"/>
      <c r="C16" s="254"/>
      <c r="D16" s="254"/>
      <c r="E16" s="254"/>
      <c r="F16" s="254"/>
      <c r="G16" s="254"/>
      <c r="H16" s="254"/>
      <c r="I16" s="254"/>
      <c r="J16" s="254"/>
      <c r="K16" s="254"/>
      <c r="L16" s="254"/>
      <c r="M16" s="254"/>
      <c r="N16" s="254"/>
      <c r="O16" s="254"/>
      <c r="P16" s="254"/>
      <c r="Q16" s="254"/>
      <c r="R16" s="254"/>
      <c r="S16" s="254"/>
      <c r="T16" s="254"/>
      <c r="U16" s="254"/>
      <c r="V16" s="254"/>
      <c r="W16" s="254"/>
      <c r="X16" s="254"/>
      <c r="Y16" s="254"/>
      <c r="Z16" s="254"/>
      <c r="AA16" s="254"/>
      <c r="AB16" s="254"/>
      <c r="AC16" s="254"/>
      <c r="AD16" s="254"/>
      <c r="AE16" s="254"/>
      <c r="AF16" s="254"/>
      <c r="AG16" s="254"/>
      <c r="AH16" s="254"/>
      <c r="AI16" s="254"/>
      <c r="AJ16" s="254"/>
      <c r="AK16" s="254"/>
      <c r="AL16" s="254"/>
      <c r="AM16" s="254"/>
      <c r="AN16" s="255"/>
    </row>
    <row r="17" spans="1:40" ht="33.75" customHeight="1" x14ac:dyDescent="0.2">
      <c r="A17" s="163"/>
      <c r="B17" s="254"/>
      <c r="C17" s="254"/>
      <c r="D17" s="254"/>
      <c r="E17" s="254"/>
      <c r="F17" s="254"/>
      <c r="G17" s="254"/>
      <c r="H17" s="254"/>
      <c r="I17" s="254"/>
      <c r="J17" s="254"/>
      <c r="K17" s="254"/>
      <c r="L17" s="254"/>
      <c r="M17" s="254"/>
      <c r="N17" s="254"/>
      <c r="O17" s="254"/>
      <c r="P17" s="254"/>
      <c r="Q17" s="254"/>
      <c r="R17" s="254"/>
      <c r="S17" s="254"/>
      <c r="T17" s="254"/>
      <c r="U17" s="254"/>
      <c r="V17" s="254"/>
      <c r="W17" s="254"/>
      <c r="X17" s="254"/>
      <c r="Y17" s="254"/>
      <c r="Z17" s="254"/>
      <c r="AA17" s="254"/>
      <c r="AB17" s="254"/>
      <c r="AC17" s="254"/>
      <c r="AD17" s="254"/>
      <c r="AE17" s="254"/>
      <c r="AF17" s="254"/>
      <c r="AG17" s="254"/>
      <c r="AH17" s="254"/>
      <c r="AI17" s="254"/>
      <c r="AJ17" s="254"/>
      <c r="AK17" s="254"/>
      <c r="AL17" s="254"/>
      <c r="AM17" s="254"/>
      <c r="AN17" s="255"/>
    </row>
    <row r="18" spans="1:40" ht="33.75" customHeight="1" x14ac:dyDescent="0.2">
      <c r="A18" s="163"/>
      <c r="B18" s="254"/>
      <c r="C18" s="254"/>
      <c r="D18" s="254"/>
      <c r="E18" s="254"/>
      <c r="F18" s="254"/>
      <c r="G18" s="254"/>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4"/>
      <c r="AL18" s="254"/>
      <c r="AM18" s="254"/>
      <c r="AN18" s="255"/>
    </row>
    <row r="19" spans="1:40" ht="33.75" customHeight="1" x14ac:dyDescent="0.2">
      <c r="A19" s="163"/>
      <c r="B19" s="254"/>
      <c r="C19" s="254"/>
      <c r="D19" s="254"/>
      <c r="E19" s="254"/>
      <c r="F19" s="254"/>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c r="AL19" s="254"/>
      <c r="AM19" s="254"/>
      <c r="AN19" s="255"/>
    </row>
    <row r="20" spans="1:40" ht="33.75" customHeight="1" x14ac:dyDescent="0.2">
      <c r="A20" s="163"/>
      <c r="B20" s="254"/>
      <c r="C20" s="254"/>
      <c r="D20" s="254"/>
      <c r="E20" s="254"/>
      <c r="F20" s="254"/>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54"/>
      <c r="AL20" s="254"/>
      <c r="AM20" s="254"/>
      <c r="AN20" s="255"/>
    </row>
    <row r="21" spans="1:40" ht="33.75" customHeight="1" x14ac:dyDescent="0.2">
      <c r="A21" s="163"/>
      <c r="B21" s="254"/>
      <c r="C21" s="254"/>
      <c r="D21" s="254"/>
      <c r="E21" s="254"/>
      <c r="F21" s="254"/>
      <c r="G21" s="254"/>
      <c r="H21" s="254"/>
      <c r="I21" s="254"/>
      <c r="J21" s="254"/>
      <c r="K21" s="254"/>
      <c r="L21" s="254"/>
      <c r="M21" s="254"/>
      <c r="N21" s="254"/>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5"/>
    </row>
    <row r="22" spans="1:40" ht="33.75" customHeight="1" x14ac:dyDescent="0.2">
      <c r="A22" s="163"/>
      <c r="B22" s="254"/>
      <c r="C22" s="254"/>
      <c r="D22" s="254"/>
      <c r="E22" s="254"/>
      <c r="F22" s="254"/>
      <c r="G22" s="254"/>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N22" s="255"/>
    </row>
    <row r="23" spans="1:40" ht="33.75" customHeight="1" x14ac:dyDescent="0.2">
      <c r="A23" s="163"/>
      <c r="B23" s="254"/>
      <c r="C23" s="254"/>
      <c r="D23" s="254"/>
      <c r="E23" s="254"/>
      <c r="F23" s="254"/>
      <c r="G23" s="254"/>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c r="AG23" s="254"/>
      <c r="AH23" s="254"/>
      <c r="AI23" s="254"/>
      <c r="AJ23" s="254"/>
      <c r="AK23" s="254"/>
      <c r="AL23" s="254"/>
      <c r="AM23" s="254"/>
      <c r="AN23" s="255"/>
    </row>
    <row r="24" spans="1:40" ht="33.75" customHeight="1" x14ac:dyDescent="0.2">
      <c r="A24" s="163"/>
      <c r="B24" s="254"/>
      <c r="C24" s="254"/>
      <c r="D24" s="254"/>
      <c r="E24" s="254"/>
      <c r="F24" s="254"/>
      <c r="G24" s="254"/>
      <c r="H24" s="254"/>
      <c r="I24" s="254"/>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54"/>
      <c r="AK24" s="254"/>
      <c r="AL24" s="254"/>
      <c r="AM24" s="254"/>
      <c r="AN24" s="255"/>
    </row>
    <row r="25" spans="1:40" ht="33.75" customHeight="1" x14ac:dyDescent="0.2">
      <c r="A25" s="163"/>
      <c r="B25" s="254"/>
      <c r="C25" s="254"/>
      <c r="D25" s="254"/>
      <c r="E25" s="254"/>
      <c r="F25" s="254"/>
      <c r="G25" s="254"/>
      <c r="H25" s="254"/>
      <c r="I25" s="254"/>
      <c r="J25" s="254"/>
      <c r="K25" s="254"/>
      <c r="L25" s="254"/>
      <c r="M25" s="254"/>
      <c r="N25" s="254"/>
      <c r="O25" s="254"/>
      <c r="P25" s="254"/>
      <c r="Q25" s="254"/>
      <c r="R25" s="254"/>
      <c r="S25" s="254"/>
      <c r="T25" s="254"/>
      <c r="U25" s="254"/>
      <c r="V25" s="254"/>
      <c r="W25" s="254"/>
      <c r="X25" s="254"/>
      <c r="Y25" s="254"/>
      <c r="Z25" s="254"/>
      <c r="AA25" s="254"/>
      <c r="AB25" s="254"/>
      <c r="AC25" s="254"/>
      <c r="AD25" s="254"/>
      <c r="AE25" s="254"/>
      <c r="AF25" s="254"/>
      <c r="AG25" s="254"/>
      <c r="AH25" s="254"/>
      <c r="AI25" s="254"/>
      <c r="AJ25" s="254"/>
      <c r="AK25" s="254"/>
      <c r="AL25" s="254"/>
      <c r="AM25" s="254"/>
      <c r="AN25" s="255"/>
    </row>
    <row r="26" spans="1:40" ht="33.75" customHeight="1" x14ac:dyDescent="0.2">
      <c r="A26" s="163"/>
      <c r="B26" s="254"/>
      <c r="C26" s="254"/>
      <c r="D26" s="254"/>
      <c r="E26" s="254"/>
      <c r="F26" s="254"/>
      <c r="G26" s="254"/>
      <c r="H26" s="254"/>
      <c r="I26" s="254"/>
      <c r="J26" s="254"/>
      <c r="K26" s="254"/>
      <c r="L26" s="254"/>
      <c r="M26" s="254"/>
      <c r="N26" s="254"/>
      <c r="O26" s="254"/>
      <c r="P26" s="254"/>
      <c r="Q26" s="254"/>
      <c r="R26" s="254"/>
      <c r="S26" s="254"/>
      <c r="T26" s="254"/>
      <c r="U26" s="254"/>
      <c r="V26" s="254"/>
      <c r="W26" s="254"/>
      <c r="X26" s="254"/>
      <c r="Y26" s="254"/>
      <c r="Z26" s="254"/>
      <c r="AA26" s="254"/>
      <c r="AB26" s="254"/>
      <c r="AC26" s="254"/>
      <c r="AD26" s="254"/>
      <c r="AE26" s="254"/>
      <c r="AF26" s="254"/>
      <c r="AG26" s="254"/>
      <c r="AH26" s="254"/>
      <c r="AI26" s="254"/>
      <c r="AJ26" s="254"/>
      <c r="AK26" s="254"/>
      <c r="AL26" s="254"/>
      <c r="AM26" s="254"/>
      <c r="AN26" s="255"/>
    </row>
    <row r="27" spans="1:40" ht="33.75" customHeight="1" x14ac:dyDescent="0.2">
      <c r="A27" s="163"/>
      <c r="B27" s="254"/>
      <c r="C27" s="254"/>
      <c r="D27" s="254"/>
      <c r="E27" s="254"/>
      <c r="F27" s="254"/>
      <c r="G27" s="254"/>
      <c r="H27" s="254"/>
      <c r="I27" s="254"/>
      <c r="J27" s="254"/>
      <c r="K27" s="254"/>
      <c r="L27" s="254"/>
      <c r="M27" s="254"/>
      <c r="N27" s="254"/>
      <c r="O27" s="254"/>
      <c r="P27" s="254"/>
      <c r="Q27" s="254"/>
      <c r="R27" s="254"/>
      <c r="S27" s="254"/>
      <c r="T27" s="254"/>
      <c r="U27" s="254"/>
      <c r="V27" s="254"/>
      <c r="W27" s="254"/>
      <c r="X27" s="254"/>
      <c r="Y27" s="254"/>
      <c r="Z27" s="254"/>
      <c r="AA27" s="254"/>
      <c r="AB27" s="254"/>
      <c r="AC27" s="254"/>
      <c r="AD27" s="254"/>
      <c r="AE27" s="254"/>
      <c r="AF27" s="254"/>
      <c r="AG27" s="254"/>
      <c r="AH27" s="254"/>
      <c r="AI27" s="254"/>
      <c r="AJ27" s="254"/>
      <c r="AK27" s="254"/>
      <c r="AL27" s="254"/>
      <c r="AM27" s="254"/>
      <c r="AN27" s="255"/>
    </row>
    <row r="28" spans="1:40" ht="33.75" customHeight="1" x14ac:dyDescent="0.2">
      <c r="A28" s="163"/>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5"/>
    </row>
    <row r="29" spans="1:40" ht="33.75" customHeight="1" x14ac:dyDescent="0.2">
      <c r="A29" s="163"/>
      <c r="B29" s="254"/>
      <c r="C29" s="254"/>
      <c r="D29" s="254"/>
      <c r="E29" s="254"/>
      <c r="F29" s="254"/>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254"/>
      <c r="AH29" s="254"/>
      <c r="AI29" s="254"/>
      <c r="AJ29" s="254"/>
      <c r="AK29" s="254"/>
      <c r="AL29" s="254"/>
      <c r="AM29" s="254"/>
      <c r="AN29" s="255"/>
    </row>
    <row r="30" spans="1:40" ht="33.75" customHeight="1" x14ac:dyDescent="0.2">
      <c r="A30" s="163"/>
      <c r="B30" s="254"/>
      <c r="C30" s="254"/>
      <c r="D30" s="254"/>
      <c r="E30" s="254"/>
      <c r="F30" s="254"/>
      <c r="G30" s="254"/>
      <c r="H30" s="254"/>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4"/>
      <c r="AK30" s="254"/>
      <c r="AL30" s="254"/>
      <c r="AM30" s="254"/>
      <c r="AN30" s="255"/>
    </row>
    <row r="31" spans="1:40" ht="33.75" customHeight="1" x14ac:dyDescent="0.2">
      <c r="A31" s="163"/>
      <c r="B31" s="254"/>
      <c r="C31" s="254"/>
      <c r="D31" s="254"/>
      <c r="E31" s="254"/>
      <c r="F31" s="254"/>
      <c r="G31" s="254"/>
      <c r="H31" s="254"/>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54"/>
      <c r="AL31" s="254"/>
      <c r="AM31" s="254"/>
      <c r="AN31" s="255"/>
    </row>
    <row r="32" spans="1:40" ht="33.75" customHeight="1" x14ac:dyDescent="0.2">
      <c r="A32" s="163"/>
      <c r="B32" s="256"/>
      <c r="C32" s="256"/>
      <c r="D32" s="256"/>
      <c r="E32" s="256"/>
      <c r="F32" s="256"/>
      <c r="G32" s="256"/>
      <c r="H32" s="256"/>
      <c r="I32" s="256"/>
      <c r="J32" s="256"/>
      <c r="K32" s="256"/>
      <c r="L32" s="256"/>
      <c r="M32" s="256"/>
      <c r="N32" s="256"/>
      <c r="O32" s="256"/>
      <c r="P32" s="256"/>
      <c r="Q32" s="256"/>
      <c r="R32" s="256"/>
      <c r="S32" s="256"/>
      <c r="T32" s="256"/>
      <c r="U32" s="256"/>
      <c r="V32" s="256"/>
      <c r="W32" s="256"/>
      <c r="X32" s="256"/>
      <c r="Y32" s="256"/>
      <c r="Z32" s="256"/>
      <c r="AA32" s="256"/>
      <c r="AB32" s="256"/>
      <c r="AC32" s="256"/>
      <c r="AD32" s="256"/>
      <c r="AE32" s="256"/>
      <c r="AF32" s="256"/>
      <c r="AG32" s="256"/>
      <c r="AH32" s="256"/>
      <c r="AI32" s="256"/>
      <c r="AJ32" s="256"/>
      <c r="AK32" s="256"/>
      <c r="AL32" s="256"/>
      <c r="AM32" s="256"/>
      <c r="AN32" s="257"/>
    </row>
    <row r="33" spans="1:40" ht="33.75" customHeight="1" x14ac:dyDescent="0.2">
      <c r="A33" s="163"/>
      <c r="B33" s="252" t="s">
        <v>232</v>
      </c>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3"/>
    </row>
    <row r="34" spans="1:40" ht="33.75" customHeight="1" x14ac:dyDescent="0.2">
      <c r="A34" s="163"/>
      <c r="B34" s="254"/>
      <c r="C34" s="254"/>
      <c r="D34" s="254"/>
      <c r="E34" s="254"/>
      <c r="F34" s="254"/>
      <c r="G34" s="254"/>
      <c r="H34" s="254"/>
      <c r="I34" s="254"/>
      <c r="J34" s="254"/>
      <c r="K34" s="254"/>
      <c r="L34" s="254"/>
      <c r="M34" s="254"/>
      <c r="N34" s="254"/>
      <c r="O34" s="254"/>
      <c r="P34" s="254"/>
      <c r="Q34" s="254"/>
      <c r="R34" s="254"/>
      <c r="S34" s="254"/>
      <c r="T34" s="254"/>
      <c r="U34" s="254"/>
      <c r="V34" s="254"/>
      <c r="W34" s="254"/>
      <c r="X34" s="254"/>
      <c r="Y34" s="254"/>
      <c r="Z34" s="254"/>
      <c r="AA34" s="254"/>
      <c r="AB34" s="254"/>
      <c r="AC34" s="254"/>
      <c r="AD34" s="254"/>
      <c r="AE34" s="254"/>
      <c r="AF34" s="254"/>
      <c r="AG34" s="254"/>
      <c r="AH34" s="254"/>
      <c r="AI34" s="254"/>
      <c r="AJ34" s="254"/>
      <c r="AK34" s="254"/>
      <c r="AL34" s="254"/>
      <c r="AM34" s="254"/>
      <c r="AN34" s="255"/>
    </row>
    <row r="35" spans="1:40" ht="33.75" customHeight="1" x14ac:dyDescent="0.2">
      <c r="A35" s="163"/>
      <c r="B35" s="254"/>
      <c r="C35" s="254"/>
      <c r="D35" s="254"/>
      <c r="E35" s="254"/>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254"/>
      <c r="AL35" s="254"/>
      <c r="AM35" s="254"/>
      <c r="AN35" s="255"/>
    </row>
    <row r="36" spans="1:40" ht="33.75" customHeight="1" x14ac:dyDescent="0.2">
      <c r="A36" s="163"/>
      <c r="B36" s="254"/>
      <c r="C36" s="254"/>
      <c r="D36" s="254"/>
      <c r="E36" s="254"/>
      <c r="F36" s="254"/>
      <c r="G36" s="254"/>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4"/>
      <c r="AK36" s="254"/>
      <c r="AL36" s="254"/>
      <c r="AM36" s="254"/>
      <c r="AN36" s="255"/>
    </row>
    <row r="37" spans="1:40" ht="33.75" customHeight="1" x14ac:dyDescent="0.2">
      <c r="A37" s="163"/>
      <c r="B37" s="254"/>
      <c r="C37" s="254"/>
      <c r="D37" s="254"/>
      <c r="E37" s="254"/>
      <c r="F37" s="254"/>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c r="AK37" s="254"/>
      <c r="AL37" s="254"/>
      <c r="AM37" s="254"/>
      <c r="AN37" s="255"/>
    </row>
    <row r="38" spans="1:40" ht="33.75" customHeight="1" x14ac:dyDescent="0.2">
      <c r="A38" s="163"/>
      <c r="B38" s="256"/>
      <c r="C38" s="256"/>
      <c r="D38" s="256"/>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6"/>
      <c r="AF38" s="256"/>
      <c r="AG38" s="256"/>
      <c r="AH38" s="256"/>
      <c r="AI38" s="256"/>
      <c r="AJ38" s="256"/>
      <c r="AK38" s="256"/>
      <c r="AL38" s="256"/>
      <c r="AM38" s="256"/>
      <c r="AN38" s="257"/>
    </row>
    <row r="39" spans="1:40" ht="33.75" customHeight="1" x14ac:dyDescent="0.2">
      <c r="A39" s="163"/>
      <c r="B39" s="252" t="s">
        <v>263</v>
      </c>
      <c r="C39" s="252"/>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2"/>
      <c r="AN39" s="253"/>
    </row>
    <row r="40" spans="1:40" ht="33.75" customHeight="1" x14ac:dyDescent="0.2">
      <c r="A40" s="163"/>
      <c r="B40" s="254"/>
      <c r="C40" s="254"/>
      <c r="D40" s="254"/>
      <c r="E40" s="254"/>
      <c r="F40" s="254"/>
      <c r="G40" s="254"/>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254"/>
      <c r="AL40" s="254"/>
      <c r="AM40" s="254"/>
      <c r="AN40" s="255"/>
    </row>
    <row r="41" spans="1:40" ht="33.75" customHeight="1" x14ac:dyDescent="0.2">
      <c r="A41" s="163"/>
      <c r="B41" s="254"/>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5"/>
    </row>
    <row r="42" spans="1:40" ht="33.75" customHeight="1" x14ac:dyDescent="0.2">
      <c r="A42" s="163"/>
      <c r="B42" s="254"/>
      <c r="C42" s="254"/>
      <c r="D42" s="254"/>
      <c r="E42" s="254"/>
      <c r="F42" s="254"/>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c r="AG42" s="254"/>
      <c r="AH42" s="254"/>
      <c r="AI42" s="254"/>
      <c r="AJ42" s="254"/>
      <c r="AK42" s="254"/>
      <c r="AL42" s="254"/>
      <c r="AM42" s="254"/>
      <c r="AN42" s="255"/>
    </row>
    <row r="43" spans="1:40" ht="33.75" customHeight="1" x14ac:dyDescent="0.2">
      <c r="A43" s="163"/>
      <c r="B43" s="254"/>
      <c r="C43" s="254"/>
      <c r="D43" s="254"/>
      <c r="E43" s="254"/>
      <c r="F43" s="254"/>
      <c r="G43" s="254"/>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5"/>
    </row>
    <row r="44" spans="1:40" ht="33.75" customHeight="1" x14ac:dyDescent="0.2">
      <c r="A44" s="163"/>
      <c r="B44" s="254"/>
      <c r="C44" s="254"/>
      <c r="D44" s="254"/>
      <c r="E44" s="254"/>
      <c r="F44" s="254"/>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5"/>
    </row>
    <row r="45" spans="1:40" ht="33.75" customHeight="1" x14ac:dyDescent="0.2">
      <c r="A45" s="163"/>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5"/>
    </row>
    <row r="46" spans="1:40" ht="33.75" customHeight="1" x14ac:dyDescent="0.2">
      <c r="A46" s="163"/>
      <c r="B46" s="254"/>
      <c r="C46" s="254"/>
      <c r="D46" s="254"/>
      <c r="E46" s="254"/>
      <c r="F46" s="254"/>
      <c r="G46" s="254"/>
      <c r="H46" s="254"/>
      <c r="I46" s="254"/>
      <c r="J46" s="254"/>
      <c r="K46" s="254"/>
      <c r="L46" s="254"/>
      <c r="M46" s="254"/>
      <c r="N46" s="254"/>
      <c r="O46" s="254"/>
      <c r="P46" s="254"/>
      <c r="Q46" s="254"/>
      <c r="R46" s="254"/>
      <c r="S46" s="254"/>
      <c r="T46" s="254"/>
      <c r="U46" s="254"/>
      <c r="V46" s="254"/>
      <c r="W46" s="254"/>
      <c r="X46" s="254"/>
      <c r="Y46" s="254"/>
      <c r="Z46" s="254"/>
      <c r="AA46" s="254"/>
      <c r="AB46" s="254"/>
      <c r="AC46" s="254"/>
      <c r="AD46" s="254"/>
      <c r="AE46" s="254"/>
      <c r="AF46" s="254"/>
      <c r="AG46" s="254"/>
      <c r="AH46" s="254"/>
      <c r="AI46" s="254"/>
      <c r="AJ46" s="254"/>
      <c r="AK46" s="254"/>
      <c r="AL46" s="254"/>
      <c r="AM46" s="254"/>
      <c r="AN46" s="255"/>
    </row>
    <row r="47" spans="1:40" ht="33.75" customHeight="1" x14ac:dyDescent="0.2">
      <c r="A47" s="163"/>
      <c r="B47" s="254"/>
      <c r="C47" s="254"/>
      <c r="D47" s="254"/>
      <c r="E47" s="254"/>
      <c r="F47" s="254"/>
      <c r="G47" s="254"/>
      <c r="H47" s="254"/>
      <c r="I47" s="254"/>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c r="AG47" s="254"/>
      <c r="AH47" s="254"/>
      <c r="AI47" s="254"/>
      <c r="AJ47" s="254"/>
      <c r="AK47" s="254"/>
      <c r="AL47" s="254"/>
      <c r="AM47" s="254"/>
      <c r="AN47" s="255"/>
    </row>
    <row r="48" spans="1:40" ht="33.75" customHeight="1" thickBot="1" x14ac:dyDescent="0.25">
      <c r="A48" s="171"/>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258"/>
      <c r="AL48" s="258"/>
      <c r="AM48" s="258"/>
      <c r="AN48" s="259"/>
    </row>
    <row r="49" spans="1:40" ht="24" customHeight="1" thickBot="1" x14ac:dyDescent="0.25"/>
    <row r="50" spans="1:40" ht="39.75" customHeight="1" thickBot="1" x14ac:dyDescent="0.25">
      <c r="A50" s="192"/>
      <c r="B50" s="242" t="s">
        <v>104</v>
      </c>
      <c r="C50" s="242"/>
      <c r="D50" s="242"/>
      <c r="E50" s="242"/>
      <c r="F50" s="242"/>
      <c r="G50" s="242"/>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3"/>
    </row>
    <row r="51" spans="1:40" ht="24" customHeight="1" thickBot="1" x14ac:dyDescent="0.25"/>
    <row r="52" spans="1:40" ht="36" customHeight="1" x14ac:dyDescent="0.2">
      <c r="A52" s="186"/>
      <c r="B52" s="187" t="s">
        <v>105</v>
      </c>
      <c r="C52" s="187"/>
      <c r="D52" s="187"/>
      <c r="E52" s="188"/>
      <c r="F52" s="188"/>
      <c r="G52" s="188"/>
      <c r="H52" s="188"/>
      <c r="I52" s="188"/>
      <c r="J52" s="188"/>
      <c r="K52" s="188"/>
      <c r="L52" s="188"/>
      <c r="M52" s="188"/>
      <c r="N52" s="188"/>
      <c r="O52" s="188"/>
      <c r="P52" s="188"/>
      <c r="Q52" s="188"/>
      <c r="R52" s="188"/>
      <c r="S52" s="188"/>
      <c r="T52" s="188"/>
      <c r="U52" s="188"/>
      <c r="V52" s="188"/>
      <c r="W52" s="188"/>
      <c r="X52" s="188"/>
      <c r="Y52" s="188"/>
      <c r="Z52" s="188"/>
      <c r="AA52" s="188"/>
      <c r="AB52" s="188"/>
      <c r="AC52" s="188"/>
      <c r="AD52" s="188"/>
      <c r="AE52" s="188"/>
      <c r="AF52" s="188"/>
      <c r="AG52" s="188"/>
      <c r="AH52" s="188"/>
      <c r="AI52" s="188"/>
      <c r="AJ52" s="188"/>
      <c r="AK52" s="188"/>
      <c r="AL52" s="188"/>
      <c r="AM52" s="188"/>
      <c r="AN52" s="189"/>
    </row>
    <row r="53" spans="1:40" ht="29.25" customHeight="1" x14ac:dyDescent="0.2">
      <c r="A53" s="190"/>
      <c r="B53" s="277" t="s">
        <v>106</v>
      </c>
      <c r="C53" s="277"/>
      <c r="D53" s="277"/>
      <c r="E53" s="277"/>
      <c r="F53" s="277"/>
      <c r="G53" s="277"/>
      <c r="H53" s="277"/>
      <c r="I53" s="277"/>
      <c r="J53" s="278" t="s">
        <v>107</v>
      </c>
      <c r="K53" s="279"/>
      <c r="L53" s="279"/>
      <c r="M53" s="279"/>
      <c r="N53" s="279"/>
      <c r="O53" s="279"/>
      <c r="P53" s="279"/>
      <c r="Q53" s="279"/>
      <c r="R53" s="279"/>
      <c r="S53" s="279"/>
      <c r="T53" s="279"/>
      <c r="U53" s="279"/>
      <c r="V53" s="279"/>
      <c r="W53" s="279"/>
      <c r="X53" s="279"/>
      <c r="Y53" s="279"/>
      <c r="Z53" s="279"/>
      <c r="AA53" s="279"/>
      <c r="AB53" s="279"/>
      <c r="AC53" s="279"/>
      <c r="AD53" s="279"/>
      <c r="AE53" s="279"/>
      <c r="AF53" s="279"/>
      <c r="AG53" s="279"/>
      <c r="AH53" s="279"/>
      <c r="AI53" s="279"/>
      <c r="AJ53" s="279"/>
      <c r="AK53" s="279"/>
      <c r="AL53" s="279"/>
      <c r="AM53" s="279"/>
      <c r="AN53" s="280"/>
    </row>
    <row r="54" spans="1:40" ht="33.75" customHeight="1" x14ac:dyDescent="0.2">
      <c r="A54" s="190"/>
      <c r="B54" s="260" t="s">
        <v>108</v>
      </c>
      <c r="C54" s="261"/>
      <c r="D54" s="261"/>
      <c r="E54" s="261"/>
      <c r="F54" s="261"/>
      <c r="G54" s="261"/>
      <c r="H54" s="261"/>
      <c r="I54" s="262"/>
      <c r="J54" s="260" t="s">
        <v>264</v>
      </c>
      <c r="K54" s="261"/>
      <c r="L54" s="261"/>
      <c r="M54" s="261"/>
      <c r="N54" s="261"/>
      <c r="O54" s="261"/>
      <c r="P54" s="261"/>
      <c r="Q54" s="261"/>
      <c r="R54" s="261"/>
      <c r="S54" s="261"/>
      <c r="T54" s="261"/>
      <c r="U54" s="261"/>
      <c r="V54" s="261"/>
      <c r="W54" s="261"/>
      <c r="X54" s="261"/>
      <c r="Y54" s="261"/>
      <c r="Z54" s="261"/>
      <c r="AA54" s="261"/>
      <c r="AB54" s="261"/>
      <c r="AC54" s="261"/>
      <c r="AD54" s="261"/>
      <c r="AE54" s="261"/>
      <c r="AF54" s="261"/>
      <c r="AG54" s="261"/>
      <c r="AH54" s="261"/>
      <c r="AI54" s="261"/>
      <c r="AJ54" s="261"/>
      <c r="AK54" s="261"/>
      <c r="AL54" s="261"/>
      <c r="AM54" s="261"/>
      <c r="AN54" s="269"/>
    </row>
    <row r="55" spans="1:40" ht="33.75" customHeight="1" x14ac:dyDescent="0.2">
      <c r="A55" s="190"/>
      <c r="B55" s="263"/>
      <c r="C55" s="264"/>
      <c r="D55" s="264"/>
      <c r="E55" s="264"/>
      <c r="F55" s="264"/>
      <c r="G55" s="264"/>
      <c r="H55" s="264"/>
      <c r="I55" s="265"/>
      <c r="J55" s="263"/>
      <c r="K55" s="264"/>
      <c r="L55" s="264"/>
      <c r="M55" s="264"/>
      <c r="N55" s="264"/>
      <c r="O55" s="264"/>
      <c r="P55" s="264"/>
      <c r="Q55" s="264"/>
      <c r="R55" s="264"/>
      <c r="S55" s="264"/>
      <c r="T55" s="264"/>
      <c r="U55" s="264"/>
      <c r="V55" s="264"/>
      <c r="W55" s="264"/>
      <c r="X55" s="264"/>
      <c r="Y55" s="264"/>
      <c r="Z55" s="264"/>
      <c r="AA55" s="264"/>
      <c r="AB55" s="264"/>
      <c r="AC55" s="264"/>
      <c r="AD55" s="264"/>
      <c r="AE55" s="264"/>
      <c r="AF55" s="264"/>
      <c r="AG55" s="264"/>
      <c r="AH55" s="264"/>
      <c r="AI55" s="264"/>
      <c r="AJ55" s="264"/>
      <c r="AK55" s="264"/>
      <c r="AL55" s="264"/>
      <c r="AM55" s="264"/>
      <c r="AN55" s="270"/>
    </row>
    <row r="56" spans="1:40" ht="33.75" customHeight="1" x14ac:dyDescent="0.2">
      <c r="A56" s="190"/>
      <c r="B56" s="266"/>
      <c r="C56" s="267"/>
      <c r="D56" s="267"/>
      <c r="E56" s="267"/>
      <c r="F56" s="267"/>
      <c r="G56" s="267"/>
      <c r="H56" s="267"/>
      <c r="I56" s="268"/>
      <c r="J56" s="266"/>
      <c r="K56" s="267"/>
      <c r="L56" s="267"/>
      <c r="M56" s="267"/>
      <c r="N56" s="267"/>
      <c r="O56" s="267"/>
      <c r="P56" s="267"/>
      <c r="Q56" s="267"/>
      <c r="R56" s="267"/>
      <c r="S56" s="267"/>
      <c r="T56" s="267"/>
      <c r="U56" s="267"/>
      <c r="V56" s="267"/>
      <c r="W56" s="267"/>
      <c r="X56" s="267"/>
      <c r="Y56" s="267"/>
      <c r="Z56" s="267"/>
      <c r="AA56" s="267"/>
      <c r="AB56" s="267"/>
      <c r="AC56" s="267"/>
      <c r="AD56" s="267"/>
      <c r="AE56" s="267"/>
      <c r="AF56" s="267"/>
      <c r="AG56" s="267"/>
      <c r="AH56" s="267"/>
      <c r="AI56" s="267"/>
      <c r="AJ56" s="267"/>
      <c r="AK56" s="267"/>
      <c r="AL56" s="267"/>
      <c r="AM56" s="267"/>
      <c r="AN56" s="271"/>
    </row>
    <row r="57" spans="1:40" ht="33.75" customHeight="1" x14ac:dyDescent="0.2">
      <c r="A57" s="190"/>
      <c r="B57" s="260" t="s">
        <v>109</v>
      </c>
      <c r="C57" s="261"/>
      <c r="D57" s="261"/>
      <c r="E57" s="261"/>
      <c r="F57" s="261"/>
      <c r="G57" s="261"/>
      <c r="H57" s="261"/>
      <c r="I57" s="262"/>
      <c r="J57" s="260" t="s">
        <v>266</v>
      </c>
      <c r="K57" s="261"/>
      <c r="L57" s="261"/>
      <c r="M57" s="261"/>
      <c r="N57" s="261"/>
      <c r="O57" s="261"/>
      <c r="P57" s="261"/>
      <c r="Q57" s="261"/>
      <c r="R57" s="261"/>
      <c r="S57" s="261"/>
      <c r="T57" s="261"/>
      <c r="U57" s="261"/>
      <c r="V57" s="261"/>
      <c r="W57" s="261"/>
      <c r="X57" s="261"/>
      <c r="Y57" s="261"/>
      <c r="Z57" s="261"/>
      <c r="AA57" s="261"/>
      <c r="AB57" s="261"/>
      <c r="AC57" s="261"/>
      <c r="AD57" s="261"/>
      <c r="AE57" s="261"/>
      <c r="AF57" s="261"/>
      <c r="AG57" s="261"/>
      <c r="AH57" s="261"/>
      <c r="AI57" s="261"/>
      <c r="AJ57" s="261"/>
      <c r="AK57" s="261"/>
      <c r="AL57" s="261"/>
      <c r="AM57" s="261"/>
      <c r="AN57" s="269"/>
    </row>
    <row r="58" spans="1:40" ht="33.75" customHeight="1" x14ac:dyDescent="0.2">
      <c r="A58" s="190"/>
      <c r="B58" s="263"/>
      <c r="C58" s="264"/>
      <c r="D58" s="264"/>
      <c r="E58" s="264"/>
      <c r="F58" s="264"/>
      <c r="G58" s="264"/>
      <c r="H58" s="264"/>
      <c r="I58" s="265"/>
      <c r="J58" s="263"/>
      <c r="K58" s="264"/>
      <c r="L58" s="264"/>
      <c r="M58" s="264"/>
      <c r="N58" s="264"/>
      <c r="O58" s="264"/>
      <c r="P58" s="264"/>
      <c r="Q58" s="264"/>
      <c r="R58" s="264"/>
      <c r="S58" s="264"/>
      <c r="T58" s="264"/>
      <c r="U58" s="264"/>
      <c r="V58" s="264"/>
      <c r="W58" s="264"/>
      <c r="X58" s="264"/>
      <c r="Y58" s="264"/>
      <c r="Z58" s="264"/>
      <c r="AA58" s="264"/>
      <c r="AB58" s="264"/>
      <c r="AC58" s="264"/>
      <c r="AD58" s="264"/>
      <c r="AE58" s="264"/>
      <c r="AF58" s="264"/>
      <c r="AG58" s="264"/>
      <c r="AH58" s="264"/>
      <c r="AI58" s="264"/>
      <c r="AJ58" s="264"/>
      <c r="AK58" s="264"/>
      <c r="AL58" s="264"/>
      <c r="AM58" s="264"/>
      <c r="AN58" s="270"/>
    </row>
    <row r="59" spans="1:40" ht="33.75" customHeight="1" x14ac:dyDescent="0.2">
      <c r="A59" s="190"/>
      <c r="B59" s="263"/>
      <c r="C59" s="264"/>
      <c r="D59" s="264"/>
      <c r="E59" s="264"/>
      <c r="F59" s="264"/>
      <c r="G59" s="264"/>
      <c r="H59" s="264"/>
      <c r="I59" s="265"/>
      <c r="J59" s="263"/>
      <c r="K59" s="264"/>
      <c r="L59" s="264"/>
      <c r="M59" s="264"/>
      <c r="N59" s="264"/>
      <c r="O59" s="264"/>
      <c r="P59" s="264"/>
      <c r="Q59" s="264"/>
      <c r="R59" s="264"/>
      <c r="S59" s="264"/>
      <c r="T59" s="264"/>
      <c r="U59" s="264"/>
      <c r="V59" s="264"/>
      <c r="W59" s="264"/>
      <c r="X59" s="264"/>
      <c r="Y59" s="264"/>
      <c r="Z59" s="264"/>
      <c r="AA59" s="264"/>
      <c r="AB59" s="264"/>
      <c r="AC59" s="264"/>
      <c r="AD59" s="264"/>
      <c r="AE59" s="264"/>
      <c r="AF59" s="264"/>
      <c r="AG59" s="264"/>
      <c r="AH59" s="264"/>
      <c r="AI59" s="264"/>
      <c r="AJ59" s="264"/>
      <c r="AK59" s="264"/>
      <c r="AL59" s="264"/>
      <c r="AM59" s="264"/>
      <c r="AN59" s="270"/>
    </row>
    <row r="60" spans="1:40" ht="33.75" customHeight="1" x14ac:dyDescent="0.2">
      <c r="A60" s="190"/>
      <c r="B60" s="266"/>
      <c r="C60" s="267"/>
      <c r="D60" s="267"/>
      <c r="E60" s="267"/>
      <c r="F60" s="267"/>
      <c r="G60" s="267"/>
      <c r="H60" s="267"/>
      <c r="I60" s="268"/>
      <c r="J60" s="266"/>
      <c r="K60" s="267"/>
      <c r="L60" s="267"/>
      <c r="M60" s="267"/>
      <c r="N60" s="267"/>
      <c r="O60" s="267"/>
      <c r="P60" s="267"/>
      <c r="Q60" s="267"/>
      <c r="R60" s="267"/>
      <c r="S60" s="267"/>
      <c r="T60" s="267"/>
      <c r="U60" s="267"/>
      <c r="V60" s="267"/>
      <c r="W60" s="267"/>
      <c r="X60" s="267"/>
      <c r="Y60" s="267"/>
      <c r="Z60" s="267"/>
      <c r="AA60" s="267"/>
      <c r="AB60" s="267"/>
      <c r="AC60" s="267"/>
      <c r="AD60" s="267"/>
      <c r="AE60" s="267"/>
      <c r="AF60" s="267"/>
      <c r="AG60" s="267"/>
      <c r="AH60" s="267"/>
      <c r="AI60" s="267"/>
      <c r="AJ60" s="267"/>
      <c r="AK60" s="267"/>
      <c r="AL60" s="267"/>
      <c r="AM60" s="267"/>
      <c r="AN60" s="271"/>
    </row>
    <row r="61" spans="1:40" ht="33.75" customHeight="1" x14ac:dyDescent="0.2">
      <c r="A61" s="190"/>
      <c r="B61" s="260" t="s">
        <v>110</v>
      </c>
      <c r="C61" s="261"/>
      <c r="D61" s="261"/>
      <c r="E61" s="261"/>
      <c r="F61" s="261"/>
      <c r="G61" s="261"/>
      <c r="H61" s="261"/>
      <c r="I61" s="262"/>
      <c r="J61" s="260" t="s">
        <v>265</v>
      </c>
      <c r="K61" s="261"/>
      <c r="L61" s="261"/>
      <c r="M61" s="261"/>
      <c r="N61" s="261"/>
      <c r="O61" s="261"/>
      <c r="P61" s="261"/>
      <c r="Q61" s="261"/>
      <c r="R61" s="261"/>
      <c r="S61" s="261"/>
      <c r="T61" s="261"/>
      <c r="U61" s="261"/>
      <c r="V61" s="261"/>
      <c r="W61" s="261"/>
      <c r="X61" s="261"/>
      <c r="Y61" s="261"/>
      <c r="Z61" s="261"/>
      <c r="AA61" s="261"/>
      <c r="AB61" s="261"/>
      <c r="AC61" s="261"/>
      <c r="AD61" s="261"/>
      <c r="AE61" s="261"/>
      <c r="AF61" s="261"/>
      <c r="AG61" s="261"/>
      <c r="AH61" s="261"/>
      <c r="AI61" s="261"/>
      <c r="AJ61" s="261"/>
      <c r="AK61" s="261"/>
      <c r="AL61" s="261"/>
      <c r="AM61" s="261"/>
      <c r="AN61" s="269"/>
    </row>
    <row r="62" spans="1:40" ht="33.75" customHeight="1" x14ac:dyDescent="0.2">
      <c r="A62" s="190"/>
      <c r="B62" s="263"/>
      <c r="C62" s="264"/>
      <c r="D62" s="264"/>
      <c r="E62" s="264"/>
      <c r="F62" s="264"/>
      <c r="G62" s="264"/>
      <c r="H62" s="264"/>
      <c r="I62" s="265"/>
      <c r="J62" s="263"/>
      <c r="K62" s="264"/>
      <c r="L62" s="264"/>
      <c r="M62" s="264"/>
      <c r="N62" s="264"/>
      <c r="O62" s="264"/>
      <c r="P62" s="264"/>
      <c r="Q62" s="264"/>
      <c r="R62" s="264"/>
      <c r="S62" s="264"/>
      <c r="T62" s="264"/>
      <c r="U62" s="264"/>
      <c r="V62" s="264"/>
      <c r="W62" s="264"/>
      <c r="X62" s="264"/>
      <c r="Y62" s="264"/>
      <c r="Z62" s="264"/>
      <c r="AA62" s="264"/>
      <c r="AB62" s="264"/>
      <c r="AC62" s="264"/>
      <c r="AD62" s="264"/>
      <c r="AE62" s="264"/>
      <c r="AF62" s="264"/>
      <c r="AG62" s="264"/>
      <c r="AH62" s="264"/>
      <c r="AI62" s="264"/>
      <c r="AJ62" s="264"/>
      <c r="AK62" s="264"/>
      <c r="AL62" s="264"/>
      <c r="AM62" s="264"/>
      <c r="AN62" s="270"/>
    </row>
    <row r="63" spans="1:40" ht="33.75" customHeight="1" x14ac:dyDescent="0.2">
      <c r="A63" s="190"/>
      <c r="B63" s="263"/>
      <c r="C63" s="264"/>
      <c r="D63" s="264"/>
      <c r="E63" s="264"/>
      <c r="F63" s="264"/>
      <c r="G63" s="264"/>
      <c r="H63" s="264"/>
      <c r="I63" s="265"/>
      <c r="J63" s="263"/>
      <c r="K63" s="264"/>
      <c r="L63" s="264"/>
      <c r="M63" s="264"/>
      <c r="N63" s="264"/>
      <c r="O63" s="264"/>
      <c r="P63" s="264"/>
      <c r="Q63" s="264"/>
      <c r="R63" s="264"/>
      <c r="S63" s="264"/>
      <c r="T63" s="264"/>
      <c r="U63" s="264"/>
      <c r="V63" s="264"/>
      <c r="W63" s="264"/>
      <c r="X63" s="264"/>
      <c r="Y63" s="264"/>
      <c r="Z63" s="264"/>
      <c r="AA63" s="264"/>
      <c r="AB63" s="264"/>
      <c r="AC63" s="264"/>
      <c r="AD63" s="264"/>
      <c r="AE63" s="264"/>
      <c r="AF63" s="264"/>
      <c r="AG63" s="264"/>
      <c r="AH63" s="264"/>
      <c r="AI63" s="264"/>
      <c r="AJ63" s="264"/>
      <c r="AK63" s="264"/>
      <c r="AL63" s="264"/>
      <c r="AM63" s="264"/>
      <c r="AN63" s="270"/>
    </row>
    <row r="64" spans="1:40" ht="33.75" customHeight="1" x14ac:dyDescent="0.2">
      <c r="A64" s="190"/>
      <c r="B64" s="263"/>
      <c r="C64" s="264"/>
      <c r="D64" s="264"/>
      <c r="E64" s="264"/>
      <c r="F64" s="264"/>
      <c r="G64" s="264"/>
      <c r="H64" s="264"/>
      <c r="I64" s="265"/>
      <c r="J64" s="263"/>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70"/>
    </row>
    <row r="65" spans="1:40" ht="33.75" customHeight="1" x14ac:dyDescent="0.2">
      <c r="A65" s="190"/>
      <c r="B65" s="263"/>
      <c r="C65" s="264"/>
      <c r="D65" s="264"/>
      <c r="E65" s="264"/>
      <c r="F65" s="264"/>
      <c r="G65" s="264"/>
      <c r="H65" s="264"/>
      <c r="I65" s="265"/>
      <c r="J65" s="263"/>
      <c r="K65" s="264"/>
      <c r="L65" s="264"/>
      <c r="M65" s="264"/>
      <c r="N65" s="264"/>
      <c r="O65" s="264"/>
      <c r="P65" s="264"/>
      <c r="Q65" s="264"/>
      <c r="R65" s="264"/>
      <c r="S65" s="264"/>
      <c r="T65" s="264"/>
      <c r="U65" s="264"/>
      <c r="V65" s="264"/>
      <c r="W65" s="264"/>
      <c r="X65" s="264"/>
      <c r="Y65" s="264"/>
      <c r="Z65" s="264"/>
      <c r="AA65" s="264"/>
      <c r="AB65" s="264"/>
      <c r="AC65" s="264"/>
      <c r="AD65" s="264"/>
      <c r="AE65" s="264"/>
      <c r="AF65" s="264"/>
      <c r="AG65" s="264"/>
      <c r="AH65" s="264"/>
      <c r="AI65" s="264"/>
      <c r="AJ65" s="264"/>
      <c r="AK65" s="264"/>
      <c r="AL65" s="264"/>
      <c r="AM65" s="264"/>
      <c r="AN65" s="270"/>
    </row>
    <row r="66" spans="1:40" ht="33.75" customHeight="1" x14ac:dyDescent="0.2">
      <c r="A66" s="190"/>
      <c r="B66" s="263"/>
      <c r="C66" s="264"/>
      <c r="D66" s="264"/>
      <c r="E66" s="264"/>
      <c r="F66" s="264"/>
      <c r="G66" s="264"/>
      <c r="H66" s="264"/>
      <c r="I66" s="265"/>
      <c r="J66" s="263"/>
      <c r="K66" s="264"/>
      <c r="L66" s="264"/>
      <c r="M66" s="264"/>
      <c r="N66" s="264"/>
      <c r="O66" s="264"/>
      <c r="P66" s="264"/>
      <c r="Q66" s="264"/>
      <c r="R66" s="264"/>
      <c r="S66" s="264"/>
      <c r="T66" s="264"/>
      <c r="U66" s="264"/>
      <c r="V66" s="264"/>
      <c r="W66" s="264"/>
      <c r="X66" s="264"/>
      <c r="Y66" s="264"/>
      <c r="Z66" s="264"/>
      <c r="AA66" s="264"/>
      <c r="AB66" s="264"/>
      <c r="AC66" s="264"/>
      <c r="AD66" s="264"/>
      <c r="AE66" s="264"/>
      <c r="AF66" s="264"/>
      <c r="AG66" s="264"/>
      <c r="AH66" s="264"/>
      <c r="AI66" s="264"/>
      <c r="AJ66" s="264"/>
      <c r="AK66" s="264"/>
      <c r="AL66" s="264"/>
      <c r="AM66" s="264"/>
      <c r="AN66" s="270"/>
    </row>
    <row r="67" spans="1:40" ht="33.75" customHeight="1" x14ac:dyDescent="0.2">
      <c r="A67" s="190"/>
      <c r="B67" s="263"/>
      <c r="C67" s="264"/>
      <c r="D67" s="264"/>
      <c r="E67" s="264"/>
      <c r="F67" s="264"/>
      <c r="G67" s="264"/>
      <c r="H67" s="264"/>
      <c r="I67" s="265"/>
      <c r="J67" s="263"/>
      <c r="K67" s="264"/>
      <c r="L67" s="264"/>
      <c r="M67" s="264"/>
      <c r="N67" s="264"/>
      <c r="O67" s="264"/>
      <c r="P67" s="264"/>
      <c r="Q67" s="264"/>
      <c r="R67" s="264"/>
      <c r="S67" s="264"/>
      <c r="T67" s="264"/>
      <c r="U67" s="264"/>
      <c r="V67" s="264"/>
      <c r="W67" s="264"/>
      <c r="X67" s="264"/>
      <c r="Y67" s="264"/>
      <c r="Z67" s="264"/>
      <c r="AA67" s="264"/>
      <c r="AB67" s="264"/>
      <c r="AC67" s="264"/>
      <c r="AD67" s="264"/>
      <c r="AE67" s="264"/>
      <c r="AF67" s="264"/>
      <c r="AG67" s="264"/>
      <c r="AH67" s="264"/>
      <c r="AI67" s="264"/>
      <c r="AJ67" s="264"/>
      <c r="AK67" s="264"/>
      <c r="AL67" s="264"/>
      <c r="AM67" s="264"/>
      <c r="AN67" s="270"/>
    </row>
    <row r="68" spans="1:40" ht="33.75" customHeight="1" x14ac:dyDescent="0.2">
      <c r="A68" s="190"/>
      <c r="B68" s="266"/>
      <c r="C68" s="267"/>
      <c r="D68" s="267"/>
      <c r="E68" s="267"/>
      <c r="F68" s="267"/>
      <c r="G68" s="267"/>
      <c r="H68" s="267"/>
      <c r="I68" s="268"/>
      <c r="J68" s="266"/>
      <c r="K68" s="267"/>
      <c r="L68" s="267"/>
      <c r="M68" s="267"/>
      <c r="N68" s="267"/>
      <c r="O68" s="267"/>
      <c r="P68" s="267"/>
      <c r="Q68" s="267"/>
      <c r="R68" s="267"/>
      <c r="S68" s="267"/>
      <c r="T68" s="267"/>
      <c r="U68" s="267"/>
      <c r="V68" s="267"/>
      <c r="W68" s="267"/>
      <c r="X68" s="267"/>
      <c r="Y68" s="267"/>
      <c r="Z68" s="267"/>
      <c r="AA68" s="267"/>
      <c r="AB68" s="267"/>
      <c r="AC68" s="267"/>
      <c r="AD68" s="267"/>
      <c r="AE68" s="267"/>
      <c r="AF68" s="267"/>
      <c r="AG68" s="267"/>
      <c r="AH68" s="267"/>
      <c r="AI68" s="267"/>
      <c r="AJ68" s="267"/>
      <c r="AK68" s="267"/>
      <c r="AL68" s="267"/>
      <c r="AM68" s="267"/>
      <c r="AN68" s="271"/>
    </row>
    <row r="69" spans="1:40" ht="33.75" customHeight="1" x14ac:dyDescent="0.2">
      <c r="A69" s="190"/>
      <c r="B69" s="260" t="s">
        <v>111</v>
      </c>
      <c r="C69" s="261"/>
      <c r="D69" s="261"/>
      <c r="E69" s="261"/>
      <c r="F69" s="261"/>
      <c r="G69" s="261"/>
      <c r="H69" s="261"/>
      <c r="I69" s="262"/>
      <c r="J69" s="260" t="s">
        <v>236</v>
      </c>
      <c r="K69" s="261"/>
      <c r="L69" s="261"/>
      <c r="M69" s="261"/>
      <c r="N69" s="261"/>
      <c r="O69" s="261"/>
      <c r="P69" s="261"/>
      <c r="Q69" s="261"/>
      <c r="R69" s="261"/>
      <c r="S69" s="261"/>
      <c r="T69" s="261"/>
      <c r="U69" s="261"/>
      <c r="V69" s="261"/>
      <c r="W69" s="261"/>
      <c r="X69" s="261"/>
      <c r="Y69" s="261"/>
      <c r="Z69" s="261"/>
      <c r="AA69" s="261"/>
      <c r="AB69" s="261"/>
      <c r="AC69" s="261"/>
      <c r="AD69" s="261"/>
      <c r="AE69" s="261"/>
      <c r="AF69" s="261"/>
      <c r="AG69" s="261"/>
      <c r="AH69" s="261"/>
      <c r="AI69" s="261"/>
      <c r="AJ69" s="261"/>
      <c r="AK69" s="261"/>
      <c r="AL69" s="261"/>
      <c r="AM69" s="261"/>
      <c r="AN69" s="269"/>
    </row>
    <row r="70" spans="1:40" ht="33.75" customHeight="1" x14ac:dyDescent="0.2">
      <c r="A70" s="190"/>
      <c r="B70" s="263"/>
      <c r="C70" s="264"/>
      <c r="D70" s="264"/>
      <c r="E70" s="264"/>
      <c r="F70" s="264"/>
      <c r="G70" s="264"/>
      <c r="H70" s="264"/>
      <c r="I70" s="265"/>
      <c r="J70" s="263"/>
      <c r="K70" s="264"/>
      <c r="L70" s="264"/>
      <c r="M70" s="264"/>
      <c r="N70" s="264"/>
      <c r="O70" s="264"/>
      <c r="P70" s="264"/>
      <c r="Q70" s="264"/>
      <c r="R70" s="264"/>
      <c r="S70" s="264"/>
      <c r="T70" s="264"/>
      <c r="U70" s="264"/>
      <c r="V70" s="264"/>
      <c r="W70" s="264"/>
      <c r="X70" s="264"/>
      <c r="Y70" s="264"/>
      <c r="Z70" s="264"/>
      <c r="AA70" s="264"/>
      <c r="AB70" s="264"/>
      <c r="AC70" s="264"/>
      <c r="AD70" s="264"/>
      <c r="AE70" s="264"/>
      <c r="AF70" s="264"/>
      <c r="AG70" s="264"/>
      <c r="AH70" s="264"/>
      <c r="AI70" s="264"/>
      <c r="AJ70" s="264"/>
      <c r="AK70" s="264"/>
      <c r="AL70" s="264"/>
      <c r="AM70" s="264"/>
      <c r="AN70" s="270"/>
    </row>
    <row r="71" spans="1:40" ht="33.75" customHeight="1" x14ac:dyDescent="0.2">
      <c r="A71" s="190"/>
      <c r="B71" s="263"/>
      <c r="C71" s="264"/>
      <c r="D71" s="264"/>
      <c r="E71" s="264"/>
      <c r="F71" s="264"/>
      <c r="G71" s="264"/>
      <c r="H71" s="264"/>
      <c r="I71" s="265"/>
      <c r="J71" s="263"/>
      <c r="K71" s="264"/>
      <c r="L71" s="264"/>
      <c r="M71" s="264"/>
      <c r="N71" s="264"/>
      <c r="O71" s="264"/>
      <c r="P71" s="264"/>
      <c r="Q71" s="264"/>
      <c r="R71" s="264"/>
      <c r="S71" s="264"/>
      <c r="T71" s="264"/>
      <c r="U71" s="264"/>
      <c r="V71" s="264"/>
      <c r="W71" s="264"/>
      <c r="X71" s="264"/>
      <c r="Y71" s="264"/>
      <c r="Z71" s="264"/>
      <c r="AA71" s="264"/>
      <c r="AB71" s="264"/>
      <c r="AC71" s="264"/>
      <c r="AD71" s="264"/>
      <c r="AE71" s="264"/>
      <c r="AF71" s="264"/>
      <c r="AG71" s="264"/>
      <c r="AH71" s="264"/>
      <c r="AI71" s="264"/>
      <c r="AJ71" s="264"/>
      <c r="AK71" s="264"/>
      <c r="AL71" s="264"/>
      <c r="AM71" s="264"/>
      <c r="AN71" s="270"/>
    </row>
    <row r="72" spans="1:40" ht="33.75" customHeight="1" thickBot="1" x14ac:dyDescent="0.25">
      <c r="A72" s="191"/>
      <c r="B72" s="272"/>
      <c r="C72" s="273"/>
      <c r="D72" s="273"/>
      <c r="E72" s="273"/>
      <c r="F72" s="273"/>
      <c r="G72" s="273"/>
      <c r="H72" s="273"/>
      <c r="I72" s="274"/>
      <c r="J72" s="272"/>
      <c r="K72" s="273"/>
      <c r="L72" s="273"/>
      <c r="M72" s="273"/>
      <c r="N72" s="273"/>
      <c r="O72" s="273"/>
      <c r="P72" s="273"/>
      <c r="Q72" s="273"/>
      <c r="R72" s="273"/>
      <c r="S72" s="273"/>
      <c r="T72" s="273"/>
      <c r="U72" s="273"/>
      <c r="V72" s="273"/>
      <c r="W72" s="273"/>
      <c r="X72" s="273"/>
      <c r="Y72" s="273"/>
      <c r="Z72" s="273"/>
      <c r="AA72" s="273"/>
      <c r="AB72" s="273"/>
      <c r="AC72" s="273"/>
      <c r="AD72" s="273"/>
      <c r="AE72" s="273"/>
      <c r="AF72" s="273"/>
      <c r="AG72" s="273"/>
      <c r="AH72" s="273"/>
      <c r="AI72" s="273"/>
      <c r="AJ72" s="273"/>
      <c r="AK72" s="273"/>
      <c r="AL72" s="273"/>
      <c r="AM72" s="273"/>
      <c r="AN72" s="275"/>
    </row>
    <row r="73" spans="1:40" ht="15" customHeight="1" x14ac:dyDescent="0.2"/>
    <row r="74" spans="1:40" s="116" customFormat="1" ht="20.25" customHeight="1" x14ac:dyDescent="0.2">
      <c r="B74" s="116" t="s">
        <v>112</v>
      </c>
      <c r="F74" s="276" t="s">
        <v>284</v>
      </c>
      <c r="G74" s="276"/>
      <c r="H74" s="276"/>
      <c r="I74" s="276"/>
    </row>
    <row r="75" spans="1:40" s="116" customFormat="1" ht="20.25" customHeight="1" x14ac:dyDescent="0.2">
      <c r="B75" s="116" t="s">
        <v>113</v>
      </c>
      <c r="F75" s="240" t="s">
        <v>231</v>
      </c>
      <c r="G75" s="240"/>
      <c r="H75" s="240"/>
      <c r="I75" s="240"/>
    </row>
    <row r="76" spans="1:40" ht="29.25" customHeight="1" x14ac:dyDescent="0.2"/>
    <row r="77" spans="1:40" ht="29.25" customHeight="1" x14ac:dyDescent="0.2"/>
    <row r="78" spans="1:40" ht="29.25" customHeight="1" x14ac:dyDescent="0.2"/>
    <row r="79" spans="1:40" ht="29.25" customHeight="1" x14ac:dyDescent="0.2"/>
    <row r="80" spans="1:40" ht="29.25" customHeight="1" x14ac:dyDescent="0.2"/>
    <row r="81" ht="29.25" customHeight="1" x14ac:dyDescent="0.2"/>
    <row r="82" ht="29.25" customHeight="1" x14ac:dyDescent="0.2"/>
    <row r="83" ht="29.25" customHeight="1" x14ac:dyDescent="0.2"/>
    <row r="84" ht="29.25" customHeight="1" x14ac:dyDescent="0.2"/>
  </sheetData>
  <sheetProtection algorithmName="SHA-512" hashValue="GQdvOL2leZkqE9DyJchBi+XcDnoVnFshdGW7kifh16fiCZBkqYYUzYG83KRPfxVwWKaCqBHttQZkHw4asLsxiA==" saltValue="OilmZQzjKcuD4CnrXFWDJA==" spinCount="100000" sheet="1" objects="1" scenarios="1"/>
  <mergeCells count="23">
    <mergeCell ref="F74:I74"/>
    <mergeCell ref="B53:I53"/>
    <mergeCell ref="B54:I56"/>
    <mergeCell ref="J54:AN56"/>
    <mergeCell ref="B57:I60"/>
    <mergeCell ref="J57:AN60"/>
    <mergeCell ref="J53:AN53"/>
    <mergeCell ref="F75:I75"/>
    <mergeCell ref="B1:AN1"/>
    <mergeCell ref="B50:AN50"/>
    <mergeCell ref="A6:AN6"/>
    <mergeCell ref="A7:AN7"/>
    <mergeCell ref="W2:AB2"/>
    <mergeCell ref="AC2:AH2"/>
    <mergeCell ref="AI2:AN2"/>
    <mergeCell ref="B12:AN32"/>
    <mergeCell ref="B33:AN38"/>
    <mergeCell ref="B39:AN48"/>
    <mergeCell ref="B8:AN11"/>
    <mergeCell ref="B61:I68"/>
    <mergeCell ref="J61:AN68"/>
    <mergeCell ref="B69:I72"/>
    <mergeCell ref="J69:AN72"/>
  </mergeCells>
  <hyperlinks>
    <hyperlink ref="AI2:AN2" location="'Données personnelles'!A1" display="Données personnelles"/>
    <hyperlink ref="W2:AB2" location="Anleitung!A1" display="Anleitung"/>
    <hyperlink ref="AC2:AH2" location="'Annonce de leçons ponctuelles'!A1" display="Annonce de leçons ponctuelles"/>
    <hyperlink ref="B50:AN50" location="'Annonce de leçons ponctuelles'!A1" display="Lien vers l'onglet &quot;Annonce de leçons ponctuelles&quot;"/>
  </hyperlinks>
  <pageMargins left="0.7" right="0.7" top="0.78740157499999996" bottom="0.78740157499999996" header="0.3" footer="0.3"/>
  <pageSetup paperSize="9" scale="2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outlinePr summaryBelow="0"/>
    <pageSetUpPr fitToPage="1"/>
  </sheetPr>
  <dimension ref="A1:BU70"/>
  <sheetViews>
    <sheetView zoomScaleNormal="100" workbookViewId="0">
      <selection activeCell="A11" sqref="A11:H11"/>
    </sheetView>
  </sheetViews>
  <sheetFormatPr baseColWidth="10" defaultRowHeight="14.25" x14ac:dyDescent="0.2"/>
  <cols>
    <col min="1" max="5" width="4.375" style="117" customWidth="1"/>
    <col min="6" max="8" width="5" style="117" customWidth="1"/>
    <col min="9" max="38" width="4.375" style="117" customWidth="1"/>
    <col min="39" max="39" width="4.25" style="117" customWidth="1"/>
    <col min="40" max="58" width="4.375" style="117" customWidth="1"/>
    <col min="59" max="59" width="3.5" style="119" customWidth="1"/>
    <col min="60" max="73" width="4.375" style="119" customWidth="1"/>
    <col min="74" max="16384" width="11" style="117"/>
  </cols>
  <sheetData>
    <row r="1" spans="1:73" ht="24.75" customHeight="1" x14ac:dyDescent="0.25">
      <c r="A1" s="38"/>
      <c r="B1" s="37"/>
      <c r="C1" s="37"/>
      <c r="D1" s="39"/>
      <c r="E1" s="39"/>
      <c r="F1" s="39"/>
      <c r="G1" s="39"/>
      <c r="H1" s="39"/>
      <c r="I1" s="39"/>
      <c r="J1" s="39"/>
      <c r="K1" s="39"/>
      <c r="L1" s="39"/>
      <c r="M1" s="39"/>
      <c r="N1" s="40"/>
      <c r="O1" s="40"/>
      <c r="P1" s="37"/>
      <c r="Q1" s="37"/>
      <c r="R1" s="396"/>
      <c r="S1" s="396"/>
      <c r="T1" s="396"/>
      <c r="U1" s="396"/>
      <c r="V1" s="396"/>
      <c r="W1" s="396"/>
      <c r="X1" s="396"/>
      <c r="Y1" s="396"/>
      <c r="Z1" s="396"/>
      <c r="AA1" s="396"/>
      <c r="AB1" s="124"/>
      <c r="AC1" s="41"/>
      <c r="AD1" s="41"/>
      <c r="AE1" s="37"/>
      <c r="AF1" s="37"/>
      <c r="AG1" s="37"/>
      <c r="AH1" s="37"/>
      <c r="AI1" s="42"/>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80"/>
      <c r="BP1" s="80"/>
      <c r="BQ1" s="80"/>
      <c r="BR1" s="80"/>
      <c r="BS1" s="80"/>
      <c r="BT1" s="80"/>
      <c r="BU1" s="81"/>
    </row>
    <row r="2" spans="1:73" ht="24.75" customHeight="1" thickBot="1" x14ac:dyDescent="0.3">
      <c r="A2" s="13"/>
      <c r="B2" s="12"/>
      <c r="C2" s="12"/>
      <c r="D2" s="43"/>
      <c r="E2" s="43"/>
      <c r="F2" s="43"/>
      <c r="G2" s="43"/>
      <c r="H2" s="43"/>
      <c r="I2" s="43"/>
      <c r="J2" s="43"/>
      <c r="K2" s="43"/>
      <c r="L2" s="43"/>
      <c r="M2" s="43"/>
      <c r="N2" s="44"/>
      <c r="O2" s="44"/>
      <c r="P2" s="12"/>
      <c r="Q2" s="12"/>
      <c r="R2" s="227"/>
      <c r="S2" s="227"/>
      <c r="T2" s="227"/>
      <c r="U2" s="227"/>
      <c r="V2" s="227"/>
      <c r="W2" s="227"/>
      <c r="X2" s="227"/>
      <c r="Y2" s="227"/>
      <c r="Z2" s="227"/>
      <c r="AA2" s="227"/>
      <c r="AB2" s="227"/>
      <c r="AC2" s="227"/>
      <c r="AD2" s="227"/>
      <c r="AE2" s="227"/>
      <c r="AF2" s="227"/>
      <c r="AG2" s="209"/>
      <c r="AH2" s="209"/>
      <c r="AI2" s="402" t="s">
        <v>114</v>
      </c>
      <c r="AJ2" s="402"/>
      <c r="AK2" s="402"/>
      <c r="AL2" s="402"/>
      <c r="AM2" s="402"/>
      <c r="AN2" s="402"/>
      <c r="AO2" s="250" t="s">
        <v>115</v>
      </c>
      <c r="AP2" s="250"/>
      <c r="AQ2" s="250"/>
      <c r="AR2" s="250"/>
      <c r="AS2" s="250"/>
      <c r="AT2" s="250"/>
      <c r="AU2" s="250"/>
      <c r="AV2" s="402" t="s">
        <v>116</v>
      </c>
      <c r="AW2" s="402"/>
      <c r="AX2" s="402"/>
      <c r="AY2" s="402"/>
      <c r="AZ2" s="402"/>
      <c r="BA2" s="402"/>
      <c r="BB2" s="210"/>
      <c r="BC2" s="210"/>
      <c r="BD2" s="176"/>
      <c r="BE2" s="176"/>
      <c r="BF2" s="176"/>
      <c r="BG2" s="176"/>
      <c r="BH2" s="176"/>
      <c r="BI2" s="176"/>
      <c r="BJ2" s="29"/>
      <c r="BK2" s="29"/>
      <c r="BL2" s="29"/>
      <c r="BM2" s="29"/>
      <c r="BN2" s="29"/>
      <c r="BO2" s="29"/>
      <c r="BP2" s="29"/>
      <c r="BQ2" s="29"/>
      <c r="BR2" s="29"/>
      <c r="BS2" s="29"/>
      <c r="BT2" s="29"/>
      <c r="BU2" s="82"/>
    </row>
    <row r="3" spans="1:73" ht="24.75" customHeight="1" x14ac:dyDescent="0.2">
      <c r="A3" s="13"/>
      <c r="B3" s="12"/>
      <c r="C3" s="12"/>
      <c r="D3" s="45"/>
      <c r="E3" s="45"/>
      <c r="F3" s="45"/>
      <c r="G3" s="45"/>
      <c r="H3" s="45"/>
      <c r="I3" s="45"/>
      <c r="J3" s="45"/>
      <c r="K3" s="45"/>
      <c r="L3" s="45"/>
      <c r="M3" s="45"/>
      <c r="N3" s="12"/>
      <c r="O3" s="12"/>
      <c r="P3" s="12"/>
      <c r="Q3" s="12"/>
      <c r="R3" s="227"/>
      <c r="S3" s="227"/>
      <c r="T3" s="227"/>
      <c r="U3" s="227"/>
      <c r="V3" s="227"/>
      <c r="W3" s="227"/>
      <c r="X3" s="227"/>
      <c r="Y3" s="227"/>
      <c r="Z3" s="227"/>
      <c r="AA3" s="227"/>
      <c r="AB3" s="227"/>
      <c r="AC3" s="227"/>
      <c r="AD3" s="227"/>
      <c r="AE3" s="227"/>
      <c r="AF3" s="227"/>
      <c r="AG3" s="209"/>
      <c r="AH3" s="209"/>
      <c r="AI3" s="209"/>
      <c r="AJ3" s="209"/>
      <c r="AK3" s="209"/>
      <c r="AL3" s="209"/>
      <c r="AM3" s="209"/>
      <c r="AN3" s="209"/>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29"/>
      <c r="BU3" s="82"/>
    </row>
    <row r="4" spans="1:73" ht="24.75" customHeight="1" x14ac:dyDescent="0.2">
      <c r="A4" s="13"/>
      <c r="B4" s="12"/>
      <c r="C4" s="12"/>
      <c r="D4" s="45"/>
      <c r="E4" s="45"/>
      <c r="F4" s="45"/>
      <c r="G4" s="45"/>
      <c r="H4" s="45"/>
      <c r="I4" s="45"/>
      <c r="J4" s="45"/>
      <c r="K4" s="45"/>
      <c r="L4" s="45"/>
      <c r="M4" s="45"/>
      <c r="N4" s="12"/>
      <c r="O4" s="12"/>
      <c r="P4" s="12"/>
      <c r="Q4" s="12"/>
      <c r="R4" s="227"/>
      <c r="S4" s="227"/>
      <c r="T4" s="227"/>
      <c r="U4" s="227"/>
      <c r="V4" s="227"/>
      <c r="W4" s="227"/>
      <c r="X4" s="227"/>
      <c r="Y4" s="227"/>
      <c r="Z4" s="227"/>
      <c r="AA4" s="227"/>
      <c r="AB4" s="227"/>
      <c r="AC4" s="227"/>
      <c r="AD4" s="227"/>
      <c r="AE4" s="227"/>
      <c r="AF4" s="227"/>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29"/>
      <c r="BU4" s="82"/>
    </row>
    <row r="5" spans="1:73" ht="24.75" customHeight="1" x14ac:dyDescent="0.2">
      <c r="A5" s="13"/>
      <c r="B5" s="12"/>
      <c r="C5" s="12"/>
      <c r="D5" s="45"/>
      <c r="E5" s="45"/>
      <c r="F5" s="45"/>
      <c r="G5" s="45"/>
      <c r="H5" s="45"/>
      <c r="I5" s="45"/>
      <c r="J5" s="45"/>
      <c r="K5" s="45"/>
      <c r="L5" s="45"/>
      <c r="M5" s="45"/>
      <c r="N5" s="12"/>
      <c r="O5" s="12"/>
      <c r="P5" s="12"/>
      <c r="Q5" s="12"/>
      <c r="R5" s="12"/>
      <c r="S5" s="12"/>
      <c r="T5" s="12"/>
      <c r="U5" s="12"/>
      <c r="V5" s="12"/>
      <c r="W5" s="12"/>
      <c r="X5" s="12"/>
      <c r="Y5" s="12"/>
      <c r="Z5" s="12"/>
      <c r="AA5" s="12"/>
      <c r="AB5" s="12"/>
      <c r="AC5" s="46"/>
      <c r="AD5" s="46"/>
      <c r="AE5" s="46"/>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29"/>
      <c r="BU5" s="82"/>
    </row>
    <row r="6" spans="1:73" ht="33" customHeight="1" x14ac:dyDescent="0.2">
      <c r="A6" s="410" t="s">
        <v>256</v>
      </c>
      <c r="B6" s="411"/>
      <c r="C6" s="411"/>
      <c r="D6" s="411"/>
      <c r="E6" s="411"/>
      <c r="F6" s="411"/>
      <c r="G6" s="411"/>
      <c r="H6" s="411"/>
      <c r="I6" s="411"/>
      <c r="J6" s="411"/>
      <c r="K6" s="411"/>
      <c r="L6" s="411"/>
      <c r="M6" s="411"/>
      <c r="N6" s="411"/>
      <c r="O6" s="411"/>
      <c r="P6" s="411"/>
      <c r="Q6" s="411"/>
      <c r="R6" s="411"/>
      <c r="S6" s="411"/>
      <c r="T6" s="411"/>
      <c r="U6" s="411"/>
      <c r="V6" s="411"/>
      <c r="W6" s="411"/>
      <c r="X6" s="411"/>
      <c r="Y6" s="411"/>
      <c r="Z6" s="411"/>
      <c r="AA6" s="411"/>
      <c r="AB6" s="411"/>
      <c r="AC6" s="411"/>
      <c r="AD6" s="411"/>
      <c r="AE6" s="411"/>
      <c r="AF6" s="411"/>
      <c r="AG6" s="411"/>
      <c r="AH6" s="411"/>
      <c r="AI6" s="411"/>
      <c r="AJ6" s="411"/>
      <c r="AK6" s="411"/>
      <c r="AL6" s="411"/>
      <c r="AM6" s="411"/>
      <c r="AN6" s="411"/>
      <c r="AO6" s="411"/>
      <c r="AP6" s="411"/>
      <c r="AQ6" s="411"/>
      <c r="AR6" s="411"/>
      <c r="AS6" s="411"/>
      <c r="AT6" s="411"/>
      <c r="AU6" s="411"/>
      <c r="AV6" s="411"/>
      <c r="AW6" s="411"/>
      <c r="AX6" s="411"/>
      <c r="AY6" s="411"/>
      <c r="AZ6" s="411"/>
      <c r="BA6" s="411"/>
      <c r="BB6" s="411"/>
      <c r="BC6" s="411"/>
      <c r="BD6" s="411"/>
      <c r="BE6" s="411"/>
      <c r="BF6" s="411"/>
      <c r="BG6" s="411"/>
      <c r="BH6" s="411"/>
      <c r="BI6" s="411"/>
      <c r="BJ6" s="411"/>
      <c r="BK6" s="411"/>
      <c r="BL6" s="411"/>
      <c r="BM6" s="411"/>
      <c r="BN6" s="411"/>
      <c r="BO6" s="411"/>
      <c r="BP6" s="411"/>
      <c r="BQ6" s="411"/>
      <c r="BR6" s="411"/>
      <c r="BS6" s="411"/>
      <c r="BT6" s="411"/>
      <c r="BU6" s="412"/>
    </row>
    <row r="7" spans="1:73" ht="21.75" customHeight="1" x14ac:dyDescent="0.2">
      <c r="A7" s="354" t="s">
        <v>117</v>
      </c>
      <c r="B7" s="355"/>
      <c r="C7" s="355"/>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c r="AD7" s="355"/>
      <c r="AE7" s="355"/>
      <c r="AF7" s="355"/>
      <c r="AG7" s="355"/>
      <c r="AH7" s="355"/>
      <c r="AI7" s="355"/>
      <c r="AJ7" s="355"/>
      <c r="AK7" s="355"/>
      <c r="AL7" s="355"/>
      <c r="AM7" s="355"/>
      <c r="AN7" s="355"/>
      <c r="AO7" s="355"/>
      <c r="AP7" s="355"/>
      <c r="AQ7" s="355"/>
      <c r="AR7" s="355"/>
      <c r="AS7" s="355"/>
      <c r="AT7" s="355"/>
      <c r="AU7" s="355"/>
      <c r="AV7" s="355"/>
      <c r="AW7" s="355"/>
      <c r="AX7" s="355"/>
      <c r="AY7" s="355"/>
      <c r="AZ7" s="355"/>
      <c r="BA7" s="355"/>
      <c r="BB7" s="355"/>
      <c r="BC7" s="355"/>
      <c r="BD7" s="355"/>
      <c r="BE7" s="355"/>
      <c r="BF7" s="355"/>
      <c r="BG7" s="355"/>
      <c r="BH7" s="355"/>
      <c r="BI7" s="355"/>
      <c r="BJ7" s="355"/>
      <c r="BK7" s="355"/>
      <c r="BL7" s="355"/>
      <c r="BM7" s="355"/>
      <c r="BN7" s="355"/>
      <c r="BO7" s="355"/>
      <c r="BP7" s="355"/>
      <c r="BQ7" s="355"/>
      <c r="BR7" s="355"/>
      <c r="BS7" s="355"/>
      <c r="BT7" s="355"/>
      <c r="BU7" s="356"/>
    </row>
    <row r="8" spans="1:73" ht="21.75" customHeight="1" x14ac:dyDescent="0.2">
      <c r="A8" s="351" t="s">
        <v>262</v>
      </c>
      <c r="B8" s="352"/>
      <c r="C8" s="352"/>
      <c r="D8" s="352"/>
      <c r="E8" s="352"/>
      <c r="F8" s="352"/>
      <c r="G8" s="352"/>
      <c r="H8" s="352"/>
      <c r="I8" s="352"/>
      <c r="J8" s="352"/>
      <c r="K8" s="352"/>
      <c r="L8" s="352"/>
      <c r="M8" s="352"/>
      <c r="N8" s="352"/>
      <c r="O8" s="352"/>
      <c r="P8" s="352"/>
      <c r="Q8" s="352"/>
      <c r="R8" s="352"/>
      <c r="S8" s="352"/>
      <c r="T8" s="352"/>
      <c r="U8" s="352"/>
      <c r="V8" s="352"/>
      <c r="W8" s="352"/>
      <c r="X8" s="352"/>
      <c r="Y8" s="352"/>
      <c r="Z8" s="352"/>
      <c r="AA8" s="352"/>
      <c r="AB8" s="352"/>
      <c r="AC8" s="352"/>
      <c r="AD8" s="352"/>
      <c r="AE8" s="352"/>
      <c r="AF8" s="352"/>
      <c r="AG8" s="352"/>
      <c r="AH8" s="352"/>
      <c r="AI8" s="352"/>
      <c r="AJ8" s="352"/>
      <c r="AK8" s="352"/>
      <c r="AL8" s="352"/>
      <c r="AM8" s="352"/>
      <c r="AN8" s="352"/>
      <c r="AO8" s="352"/>
      <c r="AP8" s="352"/>
      <c r="AQ8" s="352"/>
      <c r="AR8" s="352"/>
      <c r="AS8" s="352"/>
      <c r="AT8" s="352"/>
      <c r="AU8" s="352"/>
      <c r="AV8" s="352"/>
      <c r="AW8" s="352"/>
      <c r="AX8" s="352"/>
      <c r="AY8" s="352"/>
      <c r="AZ8" s="352"/>
      <c r="BA8" s="352"/>
      <c r="BB8" s="352"/>
      <c r="BC8" s="352"/>
      <c r="BD8" s="352"/>
      <c r="BE8" s="352"/>
      <c r="BF8" s="352"/>
      <c r="BG8" s="352"/>
      <c r="BH8" s="352"/>
      <c r="BI8" s="352"/>
      <c r="BJ8" s="352"/>
      <c r="BK8" s="352"/>
      <c r="BL8" s="352"/>
      <c r="BM8" s="352"/>
      <c r="BN8" s="352"/>
      <c r="BO8" s="352"/>
      <c r="BP8" s="352"/>
      <c r="BQ8" s="352"/>
      <c r="BR8" s="352"/>
      <c r="BS8" s="352"/>
      <c r="BT8" s="352"/>
      <c r="BU8" s="353"/>
    </row>
    <row r="9" spans="1:73" ht="14.25" customHeight="1" x14ac:dyDescent="0.2">
      <c r="A9" s="14"/>
      <c r="B9" s="15"/>
      <c r="C9" s="15"/>
      <c r="D9" s="15"/>
      <c r="E9" s="15"/>
      <c r="F9" s="15"/>
      <c r="G9" s="15"/>
      <c r="H9" s="15"/>
      <c r="I9" s="15"/>
      <c r="J9" s="15"/>
      <c r="K9" s="31"/>
      <c r="L9" s="31"/>
      <c r="M9" s="31"/>
      <c r="N9" s="31"/>
      <c r="O9" s="15"/>
      <c r="P9" s="15"/>
      <c r="Q9" s="15"/>
      <c r="R9" s="15"/>
      <c r="S9" s="15"/>
      <c r="T9" s="15"/>
      <c r="U9" s="16"/>
      <c r="V9" s="16"/>
      <c r="W9" s="16"/>
      <c r="X9" s="16"/>
      <c r="Y9" s="16"/>
      <c r="Z9" s="16"/>
      <c r="AA9" s="16"/>
      <c r="AB9" s="16"/>
      <c r="AC9" s="16"/>
      <c r="AD9" s="16"/>
      <c r="AE9" s="16"/>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29"/>
      <c r="BH9" s="29"/>
      <c r="BI9" s="29"/>
      <c r="BJ9" s="29"/>
      <c r="BK9" s="29"/>
      <c r="BL9" s="29"/>
      <c r="BM9" s="29"/>
      <c r="BN9" s="29"/>
      <c r="BO9" s="29"/>
      <c r="BP9" s="29"/>
      <c r="BQ9" s="29"/>
      <c r="BR9" s="29"/>
      <c r="BS9" s="29"/>
      <c r="BT9" s="29"/>
      <c r="BU9" s="82"/>
    </row>
    <row r="10" spans="1:73" ht="21.75" customHeight="1" x14ac:dyDescent="0.2">
      <c r="A10" s="288" t="s">
        <v>118</v>
      </c>
      <c r="B10" s="289"/>
      <c r="C10" s="289"/>
      <c r="D10" s="289"/>
      <c r="E10" s="289"/>
      <c r="F10" s="289"/>
      <c r="G10" s="289"/>
      <c r="H10" s="289"/>
      <c r="I10" s="36"/>
      <c r="J10" s="11" t="s">
        <v>119</v>
      </c>
      <c r="K10" s="36"/>
      <c r="L10" s="36"/>
      <c r="M10" s="10" t="s">
        <v>9</v>
      </c>
      <c r="N10" s="47"/>
      <c r="O10" s="10"/>
      <c r="P10" s="10" t="e">
        <f>VLOOKUP(J11,Listenwerte!A:B,2,FALSE)</f>
        <v>#N/A</v>
      </c>
      <c r="Q10" s="128"/>
      <c r="R10" s="126"/>
      <c r="S10" s="128"/>
      <c r="T10" s="128"/>
      <c r="U10" s="129"/>
      <c r="V10" s="129"/>
      <c r="W10" s="129"/>
      <c r="X10" s="129"/>
      <c r="Y10" s="129"/>
      <c r="Z10" s="129"/>
      <c r="AA10" s="129"/>
      <c r="AB10" s="127"/>
      <c r="AC10" s="127"/>
      <c r="AD10" s="36"/>
      <c r="AE10" s="11"/>
      <c r="AF10" s="29"/>
      <c r="AG10" s="29"/>
      <c r="AH10" s="29"/>
      <c r="AI10" s="29"/>
      <c r="AJ10" s="29"/>
      <c r="AK10" s="29"/>
      <c r="AL10" s="29"/>
      <c r="AM10" s="29"/>
      <c r="AN10" s="11"/>
      <c r="AO10" s="11"/>
      <c r="AP10" s="11"/>
      <c r="AQ10" s="11"/>
      <c r="AR10" s="11"/>
      <c r="AS10" s="29"/>
      <c r="AT10" s="29"/>
      <c r="AU10" s="29"/>
      <c r="AV10" s="29"/>
      <c r="AW10" s="29"/>
      <c r="AX10" s="29"/>
      <c r="AY10" s="11"/>
      <c r="AZ10" s="29"/>
      <c r="BA10" s="29"/>
      <c r="BB10" s="29"/>
      <c r="BC10" s="29"/>
      <c r="BD10" s="29"/>
      <c r="BE10" s="29"/>
      <c r="BF10" s="29"/>
      <c r="BG10" s="29"/>
      <c r="BH10" s="29"/>
      <c r="BI10" s="29"/>
      <c r="BJ10" s="29"/>
      <c r="BK10" s="29"/>
      <c r="BL10" s="29"/>
      <c r="BM10" s="29"/>
      <c r="BN10" s="29"/>
      <c r="BO10" s="29"/>
      <c r="BP10" s="29"/>
      <c r="BQ10" s="29"/>
      <c r="BR10" s="29"/>
      <c r="BS10" s="29"/>
      <c r="BT10" s="29"/>
      <c r="BU10" s="82"/>
    </row>
    <row r="11" spans="1:73" ht="21.75" customHeight="1" x14ac:dyDescent="0.2">
      <c r="A11" s="357"/>
      <c r="B11" s="358"/>
      <c r="C11" s="358"/>
      <c r="D11" s="358"/>
      <c r="E11" s="358"/>
      <c r="F11" s="358"/>
      <c r="G11" s="358"/>
      <c r="H11" s="359"/>
      <c r="I11" s="12"/>
      <c r="J11" s="398"/>
      <c r="K11" s="358"/>
      <c r="L11" s="358"/>
      <c r="M11" s="358"/>
      <c r="N11" s="358"/>
      <c r="O11" s="358"/>
      <c r="P11" s="358"/>
      <c r="Q11" s="35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364" t="e">
        <f>VLOOKUP(J11,Listenwerte!A:D,4,FALSE)</f>
        <v>#N/A</v>
      </c>
      <c r="BQ11" s="364"/>
      <c r="BR11" s="29"/>
      <c r="BS11" s="29"/>
      <c r="BT11" s="29"/>
      <c r="BU11" s="82"/>
    </row>
    <row r="12" spans="1:73" ht="36" customHeight="1" x14ac:dyDescent="0.2">
      <c r="A12" s="48"/>
      <c r="B12" s="12"/>
      <c r="C12" s="12"/>
      <c r="D12" s="12"/>
      <c r="E12" s="12"/>
      <c r="F12" s="12"/>
      <c r="G12" s="12"/>
      <c r="H12" s="12"/>
      <c r="I12" s="12"/>
      <c r="J12" s="12"/>
      <c r="K12" s="12"/>
      <c r="L12" s="12"/>
      <c r="M12" s="12"/>
      <c r="N12" s="12"/>
      <c r="O12" s="12"/>
      <c r="P12" s="12"/>
      <c r="Q12" s="12"/>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82"/>
    </row>
    <row r="13" spans="1:73" ht="21.75" customHeight="1" x14ac:dyDescent="0.2">
      <c r="A13" s="354" t="s">
        <v>120</v>
      </c>
      <c r="B13" s="355"/>
      <c r="C13" s="355"/>
      <c r="D13" s="355"/>
      <c r="E13" s="355"/>
      <c r="F13" s="355"/>
      <c r="G13" s="355"/>
      <c r="H13" s="355"/>
      <c r="I13" s="355"/>
      <c r="J13" s="355"/>
      <c r="K13" s="355"/>
      <c r="L13" s="355"/>
      <c r="M13" s="355"/>
      <c r="N13" s="355"/>
      <c r="O13" s="355"/>
      <c r="P13" s="355"/>
      <c r="Q13" s="355"/>
      <c r="R13" s="355"/>
      <c r="S13" s="355"/>
      <c r="T13" s="355"/>
      <c r="U13" s="355"/>
      <c r="V13" s="355"/>
      <c r="W13" s="355"/>
      <c r="X13" s="355"/>
      <c r="Y13" s="355"/>
      <c r="Z13" s="355"/>
      <c r="AA13" s="355"/>
      <c r="AB13" s="355"/>
      <c r="AC13" s="355"/>
      <c r="AD13" s="355"/>
      <c r="AE13" s="355"/>
      <c r="AF13" s="355"/>
      <c r="AG13" s="355"/>
      <c r="AH13" s="355"/>
      <c r="AI13" s="355"/>
      <c r="AJ13" s="355"/>
      <c r="AK13" s="355"/>
      <c r="AL13" s="355"/>
      <c r="AM13" s="355"/>
      <c r="AN13" s="355"/>
      <c r="AO13" s="355"/>
      <c r="AP13" s="355"/>
      <c r="AQ13" s="355"/>
      <c r="AR13" s="355"/>
      <c r="AS13" s="355"/>
      <c r="AT13" s="355"/>
      <c r="AU13" s="355"/>
      <c r="AV13" s="355"/>
      <c r="AW13" s="355"/>
      <c r="AX13" s="355"/>
      <c r="AY13" s="355"/>
      <c r="AZ13" s="355"/>
      <c r="BA13" s="355"/>
      <c r="BB13" s="355"/>
      <c r="BC13" s="355"/>
      <c r="BD13" s="355"/>
      <c r="BE13" s="355"/>
      <c r="BF13" s="355"/>
      <c r="BG13" s="355"/>
      <c r="BH13" s="355"/>
      <c r="BI13" s="355"/>
      <c r="BJ13" s="355"/>
      <c r="BK13" s="355"/>
      <c r="BL13" s="355"/>
      <c r="BM13" s="355"/>
      <c r="BN13" s="355"/>
      <c r="BO13" s="355"/>
      <c r="BP13" s="355"/>
      <c r="BQ13" s="355"/>
      <c r="BR13" s="355"/>
      <c r="BS13" s="355"/>
      <c r="BT13" s="355"/>
      <c r="BU13" s="356"/>
    </row>
    <row r="14" spans="1:73" ht="21.75" customHeight="1" x14ac:dyDescent="0.2">
      <c r="A14" s="351" t="s">
        <v>262</v>
      </c>
      <c r="B14" s="352"/>
      <c r="C14" s="352"/>
      <c r="D14" s="352"/>
      <c r="E14" s="352"/>
      <c r="F14" s="352"/>
      <c r="G14" s="352"/>
      <c r="H14" s="352"/>
      <c r="I14" s="352"/>
      <c r="J14" s="352"/>
      <c r="K14" s="352"/>
      <c r="L14" s="352"/>
      <c r="M14" s="352"/>
      <c r="N14" s="352"/>
      <c r="O14" s="352"/>
      <c r="P14" s="352"/>
      <c r="Q14" s="352"/>
      <c r="R14" s="352"/>
      <c r="S14" s="352"/>
      <c r="T14" s="352"/>
      <c r="U14" s="352"/>
      <c r="V14" s="352"/>
      <c r="W14" s="352"/>
      <c r="X14" s="352"/>
      <c r="Y14" s="352"/>
      <c r="Z14" s="352"/>
      <c r="AA14" s="352"/>
      <c r="AB14" s="352"/>
      <c r="AC14" s="352"/>
      <c r="AD14" s="352"/>
      <c r="AE14" s="352"/>
      <c r="AF14" s="352"/>
      <c r="AG14" s="352"/>
      <c r="AH14" s="352"/>
      <c r="AI14" s="352"/>
      <c r="AJ14" s="352"/>
      <c r="AK14" s="352"/>
      <c r="AL14" s="352"/>
      <c r="AM14" s="352"/>
      <c r="AN14" s="352"/>
      <c r="AO14" s="352"/>
      <c r="AP14" s="352"/>
      <c r="AQ14" s="352"/>
      <c r="AR14" s="352"/>
      <c r="AS14" s="352"/>
      <c r="AT14" s="352"/>
      <c r="AU14" s="352"/>
      <c r="AV14" s="352"/>
      <c r="AW14" s="352"/>
      <c r="AX14" s="352"/>
      <c r="AY14" s="352"/>
      <c r="AZ14" s="352"/>
      <c r="BA14" s="352"/>
      <c r="BB14" s="352"/>
      <c r="BC14" s="352"/>
      <c r="BD14" s="352"/>
      <c r="BE14" s="352"/>
      <c r="BF14" s="352"/>
      <c r="BG14" s="352"/>
      <c r="BH14" s="352"/>
      <c r="BI14" s="352"/>
      <c r="BJ14" s="352"/>
      <c r="BK14" s="352"/>
      <c r="BL14" s="352"/>
      <c r="BM14" s="352"/>
      <c r="BN14" s="352"/>
      <c r="BO14" s="352"/>
      <c r="BP14" s="352"/>
      <c r="BQ14" s="352"/>
      <c r="BR14" s="352"/>
      <c r="BS14" s="352"/>
      <c r="BT14" s="352"/>
      <c r="BU14" s="353"/>
    </row>
    <row r="15" spans="1:73" ht="14.25" customHeight="1" x14ac:dyDescent="0.2">
      <c r="A15" s="14"/>
      <c r="B15" s="15"/>
      <c r="C15" s="15"/>
      <c r="D15" s="15"/>
      <c r="E15" s="15"/>
      <c r="F15" s="15"/>
      <c r="G15" s="15"/>
      <c r="H15" s="15"/>
      <c r="I15" s="15"/>
      <c r="J15" s="15"/>
      <c r="K15" s="31"/>
      <c r="L15" s="31"/>
      <c r="M15" s="31"/>
      <c r="N15" s="31"/>
      <c r="O15" s="15"/>
      <c r="P15" s="15"/>
      <c r="Q15" s="15"/>
      <c r="R15" s="15"/>
      <c r="S15" s="15"/>
      <c r="T15" s="15"/>
      <c r="U15" s="16"/>
      <c r="V15" s="16"/>
      <c r="W15" s="16"/>
      <c r="X15" s="16"/>
      <c r="Y15" s="16"/>
      <c r="Z15" s="16"/>
      <c r="AA15" s="16"/>
      <c r="AB15" s="16"/>
      <c r="AC15" s="16"/>
      <c r="AD15" s="16"/>
      <c r="AE15" s="16"/>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29"/>
      <c r="BH15" s="29"/>
      <c r="BI15" s="29"/>
      <c r="BJ15" s="29"/>
      <c r="BK15" s="29"/>
      <c r="BL15" s="29"/>
      <c r="BM15" s="29"/>
      <c r="BN15" s="29"/>
      <c r="BO15" s="29"/>
      <c r="BP15" s="29"/>
      <c r="BQ15" s="29"/>
      <c r="BR15" s="29"/>
      <c r="BS15" s="29"/>
      <c r="BT15" s="29"/>
      <c r="BU15" s="82"/>
    </row>
    <row r="16" spans="1:73" ht="21" customHeight="1" x14ac:dyDescent="0.2">
      <c r="A16" s="362" t="s">
        <v>121</v>
      </c>
      <c r="B16" s="363"/>
      <c r="C16" s="363"/>
      <c r="D16" s="363"/>
      <c r="E16" s="363"/>
      <c r="F16" s="363"/>
      <c r="G16" s="12"/>
      <c r="H16" s="290" t="s">
        <v>122</v>
      </c>
      <c r="I16" s="290"/>
      <c r="J16" s="290"/>
      <c r="K16" s="290"/>
      <c r="L16" s="290"/>
      <c r="M16" s="290"/>
      <c r="N16" s="172"/>
      <c r="O16" s="162" t="s">
        <v>123</v>
      </c>
      <c r="P16" s="162"/>
      <c r="Q16" s="162"/>
      <c r="R16" s="162"/>
      <c r="S16" s="162"/>
      <c r="T16" s="162"/>
      <c r="U16" s="9"/>
      <c r="V16" s="162" t="s">
        <v>124</v>
      </c>
      <c r="W16" s="162"/>
      <c r="X16" s="162"/>
      <c r="Y16" s="162"/>
      <c r="Z16" s="162"/>
      <c r="AA16" s="162"/>
      <c r="AB16" s="12"/>
      <c r="AC16" s="347" t="s">
        <v>125</v>
      </c>
      <c r="AD16" s="347"/>
      <c r="AE16" s="347"/>
      <c r="AF16" s="347"/>
      <c r="AG16" s="347"/>
      <c r="AH16" s="347"/>
      <c r="AI16" s="172"/>
      <c r="AJ16" s="172"/>
      <c r="AK16" s="172"/>
      <c r="AL16" s="172"/>
      <c r="AM16" s="172"/>
      <c r="AN16" s="12"/>
      <c r="AO16" s="12"/>
      <c r="AP16" s="12"/>
      <c r="AQ16" s="12"/>
      <c r="AR16" s="123"/>
      <c r="AS16" s="123"/>
      <c r="AT16" s="12"/>
      <c r="AU16" s="12"/>
      <c r="AV16" s="12"/>
      <c r="AW16" s="12"/>
      <c r="AX16" s="12"/>
      <c r="AY16" s="12"/>
      <c r="AZ16" s="12"/>
      <c r="BA16" s="397"/>
      <c r="BB16" s="12"/>
      <c r="BC16" s="12"/>
      <c r="BD16" s="12"/>
      <c r="BE16" s="12"/>
      <c r="BF16" s="12"/>
      <c r="BG16" s="29"/>
      <c r="BH16" s="29"/>
      <c r="BI16" s="29"/>
      <c r="BJ16" s="29"/>
      <c r="BK16" s="29"/>
      <c r="BL16" s="29"/>
      <c r="BM16" s="29"/>
      <c r="BN16" s="29"/>
      <c r="BO16" s="29"/>
      <c r="BP16" s="29"/>
      <c r="BQ16" s="29"/>
      <c r="BR16" s="29"/>
      <c r="BS16" s="29"/>
      <c r="BT16" s="29"/>
      <c r="BU16" s="82"/>
    </row>
    <row r="17" spans="1:73" ht="21.75" customHeight="1" x14ac:dyDescent="0.2">
      <c r="A17" s="360"/>
      <c r="B17" s="361"/>
      <c r="C17" s="361"/>
      <c r="D17" s="361"/>
      <c r="E17" s="361"/>
      <c r="F17" s="361"/>
      <c r="G17" s="12"/>
      <c r="H17" s="399"/>
      <c r="I17" s="400"/>
      <c r="J17" s="400"/>
      <c r="K17" s="400"/>
      <c r="L17" s="400"/>
      <c r="M17" s="401"/>
      <c r="N17" s="172"/>
      <c r="O17" s="365"/>
      <c r="P17" s="366"/>
      <c r="Q17" s="366"/>
      <c r="R17" s="366"/>
      <c r="S17" s="366"/>
      <c r="T17" s="367"/>
      <c r="U17" s="9"/>
      <c r="V17" s="365"/>
      <c r="W17" s="366"/>
      <c r="X17" s="366"/>
      <c r="Y17" s="366"/>
      <c r="Z17" s="366"/>
      <c r="AA17" s="367"/>
      <c r="AB17" s="12"/>
      <c r="AC17" s="368"/>
      <c r="AD17" s="369"/>
      <c r="AE17" s="369"/>
      <c r="AF17" s="369"/>
      <c r="AG17" s="369"/>
      <c r="AH17" s="370"/>
      <c r="AI17" s="172"/>
      <c r="AJ17" s="172"/>
      <c r="AK17" s="172"/>
      <c r="AL17" s="172"/>
      <c r="AM17" s="172"/>
      <c r="AN17" s="12"/>
      <c r="AO17" s="12"/>
      <c r="AP17" s="12"/>
      <c r="AQ17" s="12"/>
      <c r="AR17" s="12"/>
      <c r="AS17" s="12"/>
      <c r="AT17" s="12"/>
      <c r="AU17" s="12"/>
      <c r="AV17" s="12"/>
      <c r="AW17" s="12"/>
      <c r="AX17" s="12"/>
      <c r="AY17" s="12"/>
      <c r="AZ17" s="12"/>
      <c r="BA17" s="397"/>
      <c r="BB17" s="12"/>
      <c r="BC17" s="12"/>
      <c r="BD17" s="12"/>
      <c r="BE17" s="12"/>
      <c r="BF17" s="12"/>
      <c r="BG17" s="29"/>
      <c r="BH17" s="29"/>
      <c r="BI17" s="29"/>
      <c r="BJ17" s="29"/>
      <c r="BK17" s="29"/>
      <c r="BL17" s="29"/>
      <c r="BM17" s="29"/>
      <c r="BN17" s="29"/>
      <c r="BO17" s="29"/>
      <c r="BP17" s="29"/>
      <c r="BQ17" s="29"/>
      <c r="BR17" s="29"/>
      <c r="BS17" s="29"/>
      <c r="BT17" s="29"/>
      <c r="BU17" s="82"/>
    </row>
    <row r="18" spans="1:73" ht="18" customHeight="1" x14ac:dyDescent="0.35">
      <c r="A18" s="13"/>
      <c r="B18" s="12"/>
      <c r="C18" s="12"/>
      <c r="D18" s="12"/>
      <c r="E18" s="12"/>
      <c r="F18" s="12"/>
      <c r="G18" s="12"/>
      <c r="H18" s="12"/>
      <c r="I18" s="12"/>
      <c r="J18" s="12"/>
      <c r="K18" s="31"/>
      <c r="L18" s="31"/>
      <c r="M18" s="31"/>
      <c r="N18" s="31"/>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28"/>
      <c r="BA18" s="125"/>
      <c r="BB18" s="12"/>
      <c r="BC18" s="12"/>
      <c r="BD18" s="12"/>
      <c r="BE18" s="12"/>
      <c r="BF18" s="12"/>
      <c r="BG18" s="29"/>
      <c r="BH18" s="29"/>
      <c r="BI18" s="29"/>
      <c r="BJ18" s="29"/>
      <c r="BK18" s="29"/>
      <c r="BL18" s="29"/>
      <c r="BM18" s="29"/>
      <c r="BN18" s="29"/>
      <c r="BO18" s="29"/>
      <c r="BP18" s="29"/>
      <c r="BQ18" s="29"/>
      <c r="BR18" s="29"/>
      <c r="BS18" s="29"/>
      <c r="BT18" s="29"/>
      <c r="BU18" s="82"/>
    </row>
    <row r="19" spans="1:73" ht="21" customHeight="1" x14ac:dyDescent="0.2">
      <c r="A19" s="130"/>
      <c r="B19" s="31"/>
      <c r="C19" s="31"/>
      <c r="D19" s="31"/>
      <c r="E19" s="31"/>
      <c r="F19" s="31"/>
      <c r="G19" s="31"/>
      <c r="H19" s="31"/>
      <c r="I19" s="31"/>
      <c r="J19" s="31"/>
      <c r="K19" s="31"/>
      <c r="L19" s="31"/>
      <c r="M19" s="31"/>
      <c r="N19" s="31"/>
      <c r="O19" s="31"/>
      <c r="P19" s="31"/>
      <c r="Q19" s="31"/>
      <c r="R19" s="31"/>
      <c r="S19" s="12"/>
      <c r="T19" s="32"/>
      <c r="U19" s="12"/>
      <c r="V19" s="12"/>
      <c r="W19" s="12"/>
      <c r="X19" s="9" t="s">
        <v>126</v>
      </c>
      <c r="Y19" s="12"/>
      <c r="Z19" s="12"/>
      <c r="AA19" s="12"/>
      <c r="AB19" s="12"/>
      <c r="AC19" s="172"/>
      <c r="AD19" s="172"/>
      <c r="AE19" s="172"/>
      <c r="AF19" s="123"/>
      <c r="AG19" s="123"/>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29"/>
      <c r="BH19" s="29"/>
      <c r="BI19" s="29"/>
      <c r="BJ19" s="29"/>
      <c r="BK19" s="29"/>
      <c r="BL19" s="29"/>
      <c r="BM19" s="29"/>
      <c r="BN19" s="29"/>
      <c r="BO19" s="29"/>
      <c r="BP19" s="29"/>
      <c r="BQ19" s="29"/>
      <c r="BR19" s="29"/>
      <c r="BS19" s="29"/>
      <c r="BT19" s="29"/>
      <c r="BU19" s="82"/>
    </row>
    <row r="20" spans="1:73" ht="37.5" customHeight="1" x14ac:dyDescent="0.2">
      <c r="A20" s="371" t="s">
        <v>268</v>
      </c>
      <c r="B20" s="372"/>
      <c r="C20" s="372"/>
      <c r="D20" s="372"/>
      <c r="E20" s="372"/>
      <c r="F20" s="372"/>
      <c r="G20" s="372"/>
      <c r="H20" s="372"/>
      <c r="I20" s="372"/>
      <c r="J20" s="372"/>
      <c r="K20" s="372"/>
      <c r="L20" s="372"/>
      <c r="M20" s="372"/>
      <c r="N20" s="372"/>
      <c r="O20" s="372"/>
      <c r="P20" s="372"/>
      <c r="Q20" s="372"/>
      <c r="R20" s="372"/>
      <c r="S20" s="372"/>
      <c r="T20" s="372"/>
      <c r="U20" s="372"/>
      <c r="V20" s="372"/>
      <c r="W20" s="11"/>
      <c r="X20" s="373"/>
      <c r="Y20" s="374"/>
      <c r="Z20" s="375"/>
      <c r="AA20" s="11"/>
      <c r="AB20" s="376" t="str">
        <f>IF(X20=Listenwerte!$P$4,Listenwerte!K4,"")</f>
        <v/>
      </c>
      <c r="AC20" s="376"/>
      <c r="AD20" s="376"/>
      <c r="AE20" s="376"/>
      <c r="AF20" s="376"/>
      <c r="AG20" s="376"/>
      <c r="AH20" s="376"/>
      <c r="AI20" s="376"/>
      <c r="AJ20" s="376"/>
      <c r="AK20" s="376"/>
      <c r="AL20" s="376"/>
      <c r="AM20" s="376"/>
      <c r="AN20" s="172"/>
      <c r="AO20" s="71"/>
      <c r="AP20" s="71"/>
      <c r="AQ20" s="71"/>
      <c r="AR20" s="71"/>
      <c r="AS20" s="71"/>
      <c r="AT20" s="71"/>
      <c r="AU20" s="172"/>
      <c r="AV20" s="172"/>
      <c r="AW20" s="172"/>
      <c r="AX20" s="172"/>
      <c r="AY20" s="12"/>
      <c r="AZ20" s="12"/>
      <c r="BA20" s="12"/>
      <c r="BB20" s="12"/>
      <c r="BC20" s="12"/>
      <c r="BD20" s="12"/>
      <c r="BE20" s="12"/>
      <c r="BF20" s="12"/>
      <c r="BG20" s="29"/>
      <c r="BH20" s="29"/>
      <c r="BI20" s="29"/>
      <c r="BJ20" s="29"/>
      <c r="BK20" s="29"/>
      <c r="BL20" s="29"/>
      <c r="BM20" s="29"/>
      <c r="BN20" s="29"/>
      <c r="BO20" s="29"/>
      <c r="BP20" s="29"/>
      <c r="BQ20" s="29"/>
      <c r="BR20" s="29"/>
      <c r="BS20" s="29"/>
      <c r="BT20" s="29"/>
      <c r="BU20" s="82"/>
    </row>
    <row r="21" spans="1:73" ht="36" customHeight="1" x14ac:dyDescent="0.2">
      <c r="A21" s="122"/>
      <c r="B21" s="123"/>
      <c r="C21" s="123"/>
      <c r="D21" s="123"/>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29"/>
      <c r="BH21" s="29"/>
      <c r="BI21" s="29"/>
      <c r="BJ21" s="29"/>
      <c r="BK21" s="29"/>
      <c r="BL21" s="29"/>
      <c r="BM21" s="29"/>
      <c r="BN21" s="29"/>
      <c r="BO21" s="29"/>
      <c r="BP21" s="29"/>
      <c r="BQ21" s="29"/>
      <c r="BR21" s="29"/>
      <c r="BS21" s="29"/>
      <c r="BT21" s="29"/>
      <c r="BU21" s="82"/>
    </row>
    <row r="22" spans="1:73" ht="21.75" customHeight="1" x14ac:dyDescent="0.2">
      <c r="A22" s="354" t="s">
        <v>127</v>
      </c>
      <c r="B22" s="355"/>
      <c r="C22" s="355"/>
      <c r="D22" s="355"/>
      <c r="E22" s="355"/>
      <c r="F22" s="355"/>
      <c r="G22" s="355"/>
      <c r="H22" s="355"/>
      <c r="I22" s="355"/>
      <c r="J22" s="355"/>
      <c r="K22" s="355"/>
      <c r="L22" s="355"/>
      <c r="M22" s="355"/>
      <c r="N22" s="355"/>
      <c r="O22" s="355"/>
      <c r="P22" s="355"/>
      <c r="Q22" s="355"/>
      <c r="R22" s="355"/>
      <c r="S22" s="355"/>
      <c r="T22" s="355"/>
      <c r="U22" s="355"/>
      <c r="V22" s="355"/>
      <c r="W22" s="355"/>
      <c r="X22" s="355"/>
      <c r="Y22" s="355"/>
      <c r="Z22" s="355"/>
      <c r="AA22" s="355"/>
      <c r="AB22" s="355"/>
      <c r="AC22" s="355"/>
      <c r="AD22" s="355"/>
      <c r="AE22" s="355"/>
      <c r="AF22" s="355"/>
      <c r="AG22" s="355"/>
      <c r="AH22" s="355"/>
      <c r="AI22" s="355"/>
      <c r="AJ22" s="355"/>
      <c r="AK22" s="355"/>
      <c r="AL22" s="355"/>
      <c r="AM22" s="355"/>
      <c r="AN22" s="355"/>
      <c r="AO22" s="355"/>
      <c r="AP22" s="355"/>
      <c r="AQ22" s="355"/>
      <c r="AR22" s="355"/>
      <c r="AS22" s="355"/>
      <c r="AT22" s="355"/>
      <c r="AU22" s="355"/>
      <c r="AV22" s="355"/>
      <c r="AW22" s="355"/>
      <c r="AX22" s="355"/>
      <c r="AY22" s="355"/>
      <c r="AZ22" s="355"/>
      <c r="BA22" s="355"/>
      <c r="BB22" s="355"/>
      <c r="BC22" s="355"/>
      <c r="BD22" s="355"/>
      <c r="BE22" s="355"/>
      <c r="BF22" s="355"/>
      <c r="BG22" s="355"/>
      <c r="BH22" s="355"/>
      <c r="BI22" s="355"/>
      <c r="BJ22" s="355"/>
      <c r="BK22" s="355"/>
      <c r="BL22" s="355"/>
      <c r="BM22" s="355"/>
      <c r="BN22" s="355"/>
      <c r="BO22" s="355"/>
      <c r="BP22" s="355"/>
      <c r="BQ22" s="355"/>
      <c r="BR22" s="355"/>
      <c r="BS22" s="355"/>
      <c r="BT22" s="355"/>
      <c r="BU22" s="356"/>
    </row>
    <row r="23" spans="1:73" ht="37.5" customHeight="1" x14ac:dyDescent="0.2">
      <c r="A23" s="351" t="s">
        <v>262</v>
      </c>
      <c r="B23" s="352"/>
      <c r="C23" s="352"/>
      <c r="D23" s="352"/>
      <c r="E23" s="352"/>
      <c r="F23" s="352"/>
      <c r="G23" s="352"/>
      <c r="H23" s="352"/>
      <c r="I23" s="352"/>
      <c r="J23" s="352"/>
      <c r="K23" s="352"/>
      <c r="L23" s="352"/>
      <c r="M23" s="352"/>
      <c r="N23" s="352"/>
      <c r="O23" s="352"/>
      <c r="P23" s="352"/>
      <c r="Q23" s="352"/>
      <c r="R23" s="352"/>
      <c r="S23" s="352"/>
      <c r="T23" s="352"/>
      <c r="U23" s="352"/>
      <c r="V23" s="352"/>
      <c r="W23" s="352"/>
      <c r="X23" s="352"/>
      <c r="Y23" s="352"/>
      <c r="Z23" s="408"/>
      <c r="AA23" s="408"/>
      <c r="AB23" s="408"/>
      <c r="AC23" s="408"/>
      <c r="AD23" s="408"/>
      <c r="AE23" s="408"/>
      <c r="AF23" s="408"/>
      <c r="AG23" s="408"/>
      <c r="AH23" s="408"/>
      <c r="AI23" s="408"/>
      <c r="AJ23" s="408"/>
      <c r="AK23" s="408"/>
      <c r="AL23" s="408"/>
      <c r="AM23" s="408"/>
      <c r="AN23" s="408"/>
      <c r="AO23" s="408"/>
      <c r="AP23" s="409"/>
      <c r="AQ23" s="284" t="s">
        <v>279</v>
      </c>
      <c r="AR23" s="285"/>
      <c r="AS23" s="285"/>
      <c r="AT23" s="285"/>
      <c r="AU23" s="285"/>
      <c r="AV23" s="285"/>
      <c r="AW23" s="285"/>
      <c r="AX23" s="285"/>
      <c r="AY23" s="285"/>
      <c r="AZ23" s="286"/>
      <c r="BA23" s="284" t="s">
        <v>282</v>
      </c>
      <c r="BB23" s="285"/>
      <c r="BC23" s="285"/>
      <c r="BD23" s="285"/>
      <c r="BE23" s="285"/>
      <c r="BF23" s="285"/>
      <c r="BG23" s="285"/>
      <c r="BH23" s="285"/>
      <c r="BI23" s="286"/>
      <c r="BJ23" s="407" t="s">
        <v>219</v>
      </c>
      <c r="BK23" s="407"/>
      <c r="BL23" s="407"/>
      <c r="BM23" s="407"/>
      <c r="BN23" s="407"/>
      <c r="BO23" s="407"/>
      <c r="BP23" s="407"/>
      <c r="BQ23" s="407"/>
      <c r="BR23" s="407"/>
      <c r="BS23" s="407"/>
      <c r="BT23" s="407"/>
      <c r="BU23" s="407"/>
    </row>
    <row r="24" spans="1:73" s="118" customFormat="1" ht="27" customHeight="1" x14ac:dyDescent="0.2">
      <c r="A24" s="377" t="s">
        <v>128</v>
      </c>
      <c r="B24" s="378"/>
      <c r="C24" s="378"/>
      <c r="D24" s="378"/>
      <c r="E24" s="383" t="s">
        <v>98</v>
      </c>
      <c r="F24" s="381" t="s">
        <v>129</v>
      </c>
      <c r="G24" s="378"/>
      <c r="H24" s="383"/>
      <c r="I24" s="405" t="s">
        <v>130</v>
      </c>
      <c r="J24" s="405"/>
      <c r="K24" s="405"/>
      <c r="L24" s="405"/>
      <c r="M24" s="405"/>
      <c r="N24" s="405"/>
      <c r="O24" s="405"/>
      <c r="P24" s="405"/>
      <c r="Q24" s="405"/>
      <c r="R24" s="405"/>
      <c r="S24" s="405"/>
      <c r="T24" s="405"/>
      <c r="U24" s="383" t="s">
        <v>98</v>
      </c>
      <c r="V24" s="385" t="s">
        <v>257</v>
      </c>
      <c r="W24" s="386"/>
      <c r="X24" s="386"/>
      <c r="Y24" s="383" t="s">
        <v>98</v>
      </c>
      <c r="Z24" s="381" t="s">
        <v>131</v>
      </c>
      <c r="AA24" s="378"/>
      <c r="AB24" s="378"/>
      <c r="AC24" s="378"/>
      <c r="AD24" s="378"/>
      <c r="AE24" s="403"/>
      <c r="AF24" s="381" t="s">
        <v>132</v>
      </c>
      <c r="AG24" s="378"/>
      <c r="AH24" s="403"/>
      <c r="AI24" s="390" t="s">
        <v>133</v>
      </c>
      <c r="AJ24" s="390"/>
      <c r="AK24" s="390"/>
      <c r="AL24" s="390"/>
      <c r="AM24" s="390"/>
      <c r="AN24" s="390"/>
      <c r="AO24" s="390"/>
      <c r="AP24" s="390"/>
      <c r="AQ24" s="385" t="s">
        <v>280</v>
      </c>
      <c r="AR24" s="386"/>
      <c r="AS24" s="386"/>
      <c r="AT24" s="386"/>
      <c r="AU24" s="386"/>
      <c r="AV24" s="386"/>
      <c r="AW24" s="386"/>
      <c r="AX24" s="386"/>
      <c r="AY24" s="216"/>
      <c r="AZ24" s="281" t="s">
        <v>98</v>
      </c>
      <c r="BA24" s="392" t="s">
        <v>235</v>
      </c>
      <c r="BB24" s="390"/>
      <c r="BC24" s="390"/>
      <c r="BD24" s="390" t="s">
        <v>134</v>
      </c>
      <c r="BE24" s="390"/>
      <c r="BF24" s="390"/>
      <c r="BG24" s="390"/>
      <c r="BH24" s="390"/>
      <c r="BI24" s="390"/>
      <c r="BJ24" s="390" t="s">
        <v>220</v>
      </c>
      <c r="BK24" s="390"/>
      <c r="BL24" s="390"/>
      <c r="BM24" s="390" t="s">
        <v>135</v>
      </c>
      <c r="BN24" s="390"/>
      <c r="BO24" s="390"/>
      <c r="BP24" s="390"/>
      <c r="BQ24" s="390"/>
      <c r="BR24" s="390"/>
      <c r="BS24" s="390"/>
      <c r="BT24" s="390"/>
      <c r="BU24" s="391"/>
    </row>
    <row r="25" spans="1:73" s="118" customFormat="1" ht="27" customHeight="1" x14ac:dyDescent="0.2">
      <c r="A25" s="379"/>
      <c r="B25" s="380"/>
      <c r="C25" s="380"/>
      <c r="D25" s="380"/>
      <c r="E25" s="384"/>
      <c r="F25" s="382"/>
      <c r="G25" s="380"/>
      <c r="H25" s="384"/>
      <c r="I25" s="406"/>
      <c r="J25" s="406"/>
      <c r="K25" s="406"/>
      <c r="L25" s="406"/>
      <c r="M25" s="406"/>
      <c r="N25" s="406"/>
      <c r="O25" s="406"/>
      <c r="P25" s="406"/>
      <c r="Q25" s="406"/>
      <c r="R25" s="406"/>
      <c r="S25" s="406"/>
      <c r="T25" s="406"/>
      <c r="U25" s="384"/>
      <c r="V25" s="387"/>
      <c r="W25" s="388"/>
      <c r="X25" s="388"/>
      <c r="Y25" s="389"/>
      <c r="Z25" s="382"/>
      <c r="AA25" s="380"/>
      <c r="AB25" s="380"/>
      <c r="AC25" s="380"/>
      <c r="AD25" s="380"/>
      <c r="AE25" s="404"/>
      <c r="AF25" s="382"/>
      <c r="AG25" s="380"/>
      <c r="AH25" s="404"/>
      <c r="AI25" s="390" t="s">
        <v>123</v>
      </c>
      <c r="AJ25" s="390"/>
      <c r="AK25" s="390"/>
      <c r="AL25" s="390"/>
      <c r="AM25" s="390" t="s">
        <v>124</v>
      </c>
      <c r="AN25" s="390"/>
      <c r="AO25" s="390"/>
      <c r="AP25" s="390"/>
      <c r="AQ25" s="387"/>
      <c r="AR25" s="388"/>
      <c r="AS25" s="388"/>
      <c r="AT25" s="388"/>
      <c r="AU25" s="388"/>
      <c r="AV25" s="388"/>
      <c r="AW25" s="388"/>
      <c r="AX25" s="388"/>
      <c r="AY25" s="217"/>
      <c r="AZ25" s="282"/>
      <c r="BA25" s="392"/>
      <c r="BB25" s="390"/>
      <c r="BC25" s="390"/>
      <c r="BD25" s="390"/>
      <c r="BE25" s="390"/>
      <c r="BF25" s="390"/>
      <c r="BG25" s="390"/>
      <c r="BH25" s="390"/>
      <c r="BI25" s="390"/>
      <c r="BJ25" s="390"/>
      <c r="BK25" s="390"/>
      <c r="BL25" s="390"/>
      <c r="BM25" s="390"/>
      <c r="BN25" s="390"/>
      <c r="BO25" s="390"/>
      <c r="BP25" s="390"/>
      <c r="BQ25" s="390"/>
      <c r="BR25" s="390"/>
      <c r="BS25" s="390"/>
      <c r="BT25" s="390"/>
      <c r="BU25" s="391"/>
    </row>
    <row r="26" spans="1:73" s="118" customFormat="1" ht="36" customHeight="1" x14ac:dyDescent="0.2">
      <c r="A26" s="291"/>
      <c r="B26" s="292"/>
      <c r="C26" s="292"/>
      <c r="D26" s="292"/>
      <c r="E26" s="292"/>
      <c r="F26" s="293"/>
      <c r="G26" s="294"/>
      <c r="H26" s="295"/>
      <c r="I26" s="348"/>
      <c r="J26" s="349"/>
      <c r="K26" s="349"/>
      <c r="L26" s="349"/>
      <c r="M26" s="349"/>
      <c r="N26" s="349"/>
      <c r="O26" s="349"/>
      <c r="P26" s="349"/>
      <c r="Q26" s="349"/>
      <c r="R26" s="349"/>
      <c r="S26" s="349"/>
      <c r="T26" s="349"/>
      <c r="U26" s="350"/>
      <c r="V26" s="348"/>
      <c r="W26" s="349"/>
      <c r="X26" s="349"/>
      <c r="Y26" s="350"/>
      <c r="Z26" s="297"/>
      <c r="AA26" s="297"/>
      <c r="AB26" s="297"/>
      <c r="AC26" s="297"/>
      <c r="AD26" s="297"/>
      <c r="AE26" s="297"/>
      <c r="AF26" s="307"/>
      <c r="AG26" s="307"/>
      <c r="AH26" s="307"/>
      <c r="AI26" s="297"/>
      <c r="AJ26" s="297"/>
      <c r="AK26" s="297"/>
      <c r="AL26" s="297"/>
      <c r="AM26" s="303"/>
      <c r="AN26" s="303"/>
      <c r="AO26" s="303"/>
      <c r="AP26" s="303"/>
      <c r="AQ26" s="304"/>
      <c r="AR26" s="305"/>
      <c r="AS26" s="305"/>
      <c r="AT26" s="305"/>
      <c r="AU26" s="305"/>
      <c r="AV26" s="305"/>
      <c r="AW26" s="305"/>
      <c r="AX26" s="305"/>
      <c r="AY26" s="305"/>
      <c r="AZ26" s="306"/>
      <c r="BA26" s="299"/>
      <c r="BB26" s="299"/>
      <c r="BC26" s="299"/>
      <c r="BD26" s="298"/>
      <c r="BE26" s="298"/>
      <c r="BF26" s="298"/>
      <c r="BG26" s="298"/>
      <c r="BH26" s="298"/>
      <c r="BI26" s="298"/>
      <c r="BJ26" s="302"/>
      <c r="BK26" s="302"/>
      <c r="BL26" s="302"/>
      <c r="BM26" s="300"/>
      <c r="BN26" s="300"/>
      <c r="BO26" s="300"/>
      <c r="BP26" s="300"/>
      <c r="BQ26" s="300"/>
      <c r="BR26" s="300"/>
      <c r="BS26" s="300"/>
      <c r="BT26" s="300"/>
      <c r="BU26" s="301"/>
    </row>
    <row r="27" spans="1:73" s="118" customFormat="1" ht="36" customHeight="1" x14ac:dyDescent="0.2">
      <c r="A27" s="291"/>
      <c r="B27" s="292"/>
      <c r="C27" s="292"/>
      <c r="D27" s="292"/>
      <c r="E27" s="292"/>
      <c r="F27" s="293"/>
      <c r="G27" s="294"/>
      <c r="H27" s="295"/>
      <c r="I27" s="348"/>
      <c r="J27" s="349"/>
      <c r="K27" s="349"/>
      <c r="L27" s="349"/>
      <c r="M27" s="349"/>
      <c r="N27" s="349"/>
      <c r="O27" s="349"/>
      <c r="P27" s="349"/>
      <c r="Q27" s="349"/>
      <c r="R27" s="349"/>
      <c r="S27" s="349"/>
      <c r="T27" s="349"/>
      <c r="U27" s="350"/>
      <c r="V27" s="348"/>
      <c r="W27" s="349"/>
      <c r="X27" s="349"/>
      <c r="Y27" s="350"/>
      <c r="Z27" s="297"/>
      <c r="AA27" s="297"/>
      <c r="AB27" s="297"/>
      <c r="AC27" s="297"/>
      <c r="AD27" s="297"/>
      <c r="AE27" s="297"/>
      <c r="AF27" s="307"/>
      <c r="AG27" s="307"/>
      <c r="AH27" s="307"/>
      <c r="AI27" s="297"/>
      <c r="AJ27" s="297"/>
      <c r="AK27" s="297"/>
      <c r="AL27" s="297"/>
      <c r="AM27" s="303"/>
      <c r="AN27" s="303"/>
      <c r="AO27" s="303"/>
      <c r="AP27" s="303"/>
      <c r="AQ27" s="304"/>
      <c r="AR27" s="305"/>
      <c r="AS27" s="305"/>
      <c r="AT27" s="305"/>
      <c r="AU27" s="305"/>
      <c r="AV27" s="305"/>
      <c r="AW27" s="305"/>
      <c r="AX27" s="305"/>
      <c r="AY27" s="305"/>
      <c r="AZ27" s="306"/>
      <c r="BA27" s="299"/>
      <c r="BB27" s="299"/>
      <c r="BC27" s="299"/>
      <c r="BD27" s="298"/>
      <c r="BE27" s="298"/>
      <c r="BF27" s="298"/>
      <c r="BG27" s="298"/>
      <c r="BH27" s="298"/>
      <c r="BI27" s="298"/>
      <c r="BJ27" s="302"/>
      <c r="BK27" s="302"/>
      <c r="BL27" s="302"/>
      <c r="BM27" s="300"/>
      <c r="BN27" s="300"/>
      <c r="BO27" s="300"/>
      <c r="BP27" s="300"/>
      <c r="BQ27" s="300"/>
      <c r="BR27" s="300"/>
      <c r="BS27" s="300"/>
      <c r="BT27" s="300"/>
      <c r="BU27" s="301"/>
    </row>
    <row r="28" spans="1:73" s="118" customFormat="1" ht="36" customHeight="1" x14ac:dyDescent="0.2">
      <c r="A28" s="291"/>
      <c r="B28" s="292"/>
      <c r="C28" s="292"/>
      <c r="D28" s="292"/>
      <c r="E28" s="292"/>
      <c r="F28" s="293"/>
      <c r="G28" s="294"/>
      <c r="H28" s="295"/>
      <c r="I28" s="348"/>
      <c r="J28" s="349"/>
      <c r="K28" s="349"/>
      <c r="L28" s="349"/>
      <c r="M28" s="349"/>
      <c r="N28" s="349"/>
      <c r="O28" s="349"/>
      <c r="P28" s="349"/>
      <c r="Q28" s="349"/>
      <c r="R28" s="349"/>
      <c r="S28" s="349"/>
      <c r="T28" s="349"/>
      <c r="U28" s="350"/>
      <c r="V28" s="348"/>
      <c r="W28" s="349"/>
      <c r="X28" s="349"/>
      <c r="Y28" s="350"/>
      <c r="Z28" s="297"/>
      <c r="AA28" s="297"/>
      <c r="AB28" s="297"/>
      <c r="AC28" s="297"/>
      <c r="AD28" s="297"/>
      <c r="AE28" s="297"/>
      <c r="AF28" s="307"/>
      <c r="AG28" s="307"/>
      <c r="AH28" s="307"/>
      <c r="AI28" s="297"/>
      <c r="AJ28" s="297"/>
      <c r="AK28" s="297"/>
      <c r="AL28" s="297"/>
      <c r="AM28" s="303"/>
      <c r="AN28" s="303"/>
      <c r="AO28" s="303"/>
      <c r="AP28" s="303"/>
      <c r="AQ28" s="304"/>
      <c r="AR28" s="305"/>
      <c r="AS28" s="305"/>
      <c r="AT28" s="305"/>
      <c r="AU28" s="305"/>
      <c r="AV28" s="305"/>
      <c r="AW28" s="305"/>
      <c r="AX28" s="305"/>
      <c r="AY28" s="305"/>
      <c r="AZ28" s="306"/>
      <c r="BA28" s="299"/>
      <c r="BB28" s="299"/>
      <c r="BC28" s="299"/>
      <c r="BD28" s="298"/>
      <c r="BE28" s="298"/>
      <c r="BF28" s="298"/>
      <c r="BG28" s="298"/>
      <c r="BH28" s="298"/>
      <c r="BI28" s="298"/>
      <c r="BJ28" s="302"/>
      <c r="BK28" s="302"/>
      <c r="BL28" s="302"/>
      <c r="BM28" s="300"/>
      <c r="BN28" s="300"/>
      <c r="BO28" s="300"/>
      <c r="BP28" s="300"/>
      <c r="BQ28" s="300"/>
      <c r="BR28" s="300"/>
      <c r="BS28" s="300"/>
      <c r="BT28" s="300"/>
      <c r="BU28" s="301"/>
    </row>
    <row r="29" spans="1:73" s="118" customFormat="1" ht="36" customHeight="1" x14ac:dyDescent="0.2">
      <c r="A29" s="291"/>
      <c r="B29" s="292"/>
      <c r="C29" s="292"/>
      <c r="D29" s="292"/>
      <c r="E29" s="292"/>
      <c r="F29" s="293"/>
      <c r="G29" s="294"/>
      <c r="H29" s="295"/>
      <c r="I29" s="348"/>
      <c r="J29" s="349"/>
      <c r="K29" s="349"/>
      <c r="L29" s="349"/>
      <c r="M29" s="349"/>
      <c r="N29" s="349"/>
      <c r="O29" s="349"/>
      <c r="P29" s="349"/>
      <c r="Q29" s="349"/>
      <c r="R29" s="349"/>
      <c r="S29" s="349"/>
      <c r="T29" s="349"/>
      <c r="U29" s="350"/>
      <c r="V29" s="348"/>
      <c r="W29" s="349"/>
      <c r="X29" s="349"/>
      <c r="Y29" s="350"/>
      <c r="Z29" s="297"/>
      <c r="AA29" s="297"/>
      <c r="AB29" s="297"/>
      <c r="AC29" s="297"/>
      <c r="AD29" s="297"/>
      <c r="AE29" s="297"/>
      <c r="AF29" s="307"/>
      <c r="AG29" s="307"/>
      <c r="AH29" s="307"/>
      <c r="AI29" s="297"/>
      <c r="AJ29" s="297"/>
      <c r="AK29" s="297"/>
      <c r="AL29" s="297"/>
      <c r="AM29" s="303"/>
      <c r="AN29" s="303"/>
      <c r="AO29" s="303"/>
      <c r="AP29" s="303"/>
      <c r="AQ29" s="304"/>
      <c r="AR29" s="305"/>
      <c r="AS29" s="305"/>
      <c r="AT29" s="305"/>
      <c r="AU29" s="305"/>
      <c r="AV29" s="305"/>
      <c r="AW29" s="305"/>
      <c r="AX29" s="305"/>
      <c r="AY29" s="305"/>
      <c r="AZ29" s="306"/>
      <c r="BA29" s="299"/>
      <c r="BB29" s="299"/>
      <c r="BC29" s="299"/>
      <c r="BD29" s="298"/>
      <c r="BE29" s="298"/>
      <c r="BF29" s="298"/>
      <c r="BG29" s="298"/>
      <c r="BH29" s="298"/>
      <c r="BI29" s="298"/>
      <c r="BJ29" s="302"/>
      <c r="BK29" s="302"/>
      <c r="BL29" s="302"/>
      <c r="BM29" s="300"/>
      <c r="BN29" s="300"/>
      <c r="BO29" s="300"/>
      <c r="BP29" s="300"/>
      <c r="BQ29" s="300"/>
      <c r="BR29" s="300"/>
      <c r="BS29" s="300"/>
      <c r="BT29" s="300"/>
      <c r="BU29" s="301"/>
    </row>
    <row r="30" spans="1:73" s="118" customFormat="1" ht="36" customHeight="1" x14ac:dyDescent="0.2">
      <c r="A30" s="291"/>
      <c r="B30" s="292"/>
      <c r="C30" s="292"/>
      <c r="D30" s="292"/>
      <c r="E30" s="292"/>
      <c r="F30" s="293"/>
      <c r="G30" s="294"/>
      <c r="H30" s="295"/>
      <c r="I30" s="296"/>
      <c r="J30" s="296"/>
      <c r="K30" s="296"/>
      <c r="L30" s="296"/>
      <c r="M30" s="296"/>
      <c r="N30" s="296"/>
      <c r="O30" s="296"/>
      <c r="P30" s="296"/>
      <c r="Q30" s="296"/>
      <c r="R30" s="296"/>
      <c r="S30" s="296"/>
      <c r="T30" s="296"/>
      <c r="U30" s="296"/>
      <c r="V30" s="348"/>
      <c r="W30" s="349"/>
      <c r="X30" s="349"/>
      <c r="Y30" s="350"/>
      <c r="Z30" s="297"/>
      <c r="AA30" s="297"/>
      <c r="AB30" s="297"/>
      <c r="AC30" s="297"/>
      <c r="AD30" s="297"/>
      <c r="AE30" s="297"/>
      <c r="AF30" s="307"/>
      <c r="AG30" s="307"/>
      <c r="AH30" s="307"/>
      <c r="AI30" s="297"/>
      <c r="AJ30" s="297"/>
      <c r="AK30" s="297"/>
      <c r="AL30" s="297"/>
      <c r="AM30" s="303"/>
      <c r="AN30" s="303"/>
      <c r="AO30" s="303"/>
      <c r="AP30" s="303"/>
      <c r="AQ30" s="304"/>
      <c r="AR30" s="305"/>
      <c r="AS30" s="305"/>
      <c r="AT30" s="305"/>
      <c r="AU30" s="305"/>
      <c r="AV30" s="305"/>
      <c r="AW30" s="305"/>
      <c r="AX30" s="305"/>
      <c r="AY30" s="305"/>
      <c r="AZ30" s="306"/>
      <c r="BA30" s="299"/>
      <c r="BB30" s="299"/>
      <c r="BC30" s="299"/>
      <c r="BD30" s="298"/>
      <c r="BE30" s="298"/>
      <c r="BF30" s="298"/>
      <c r="BG30" s="298"/>
      <c r="BH30" s="298"/>
      <c r="BI30" s="298"/>
      <c r="BJ30" s="302"/>
      <c r="BK30" s="302"/>
      <c r="BL30" s="302"/>
      <c r="BM30" s="300"/>
      <c r="BN30" s="300"/>
      <c r="BO30" s="300"/>
      <c r="BP30" s="300"/>
      <c r="BQ30" s="300"/>
      <c r="BR30" s="300"/>
      <c r="BS30" s="300"/>
      <c r="BT30" s="300"/>
      <c r="BU30" s="301"/>
    </row>
    <row r="31" spans="1:73" s="118" customFormat="1" ht="36" customHeight="1" x14ac:dyDescent="0.2">
      <c r="A31" s="291"/>
      <c r="B31" s="292"/>
      <c r="C31" s="292"/>
      <c r="D31" s="292"/>
      <c r="E31" s="292"/>
      <c r="F31" s="293"/>
      <c r="G31" s="294"/>
      <c r="H31" s="295"/>
      <c r="I31" s="296"/>
      <c r="J31" s="296"/>
      <c r="K31" s="296"/>
      <c r="L31" s="296"/>
      <c r="M31" s="296"/>
      <c r="N31" s="296"/>
      <c r="O31" s="296"/>
      <c r="P31" s="296"/>
      <c r="Q31" s="296"/>
      <c r="R31" s="296"/>
      <c r="S31" s="296"/>
      <c r="T31" s="296"/>
      <c r="U31" s="296"/>
      <c r="V31" s="348"/>
      <c r="W31" s="349"/>
      <c r="X31" s="349"/>
      <c r="Y31" s="350"/>
      <c r="Z31" s="297"/>
      <c r="AA31" s="297"/>
      <c r="AB31" s="297"/>
      <c r="AC31" s="297"/>
      <c r="AD31" s="297"/>
      <c r="AE31" s="297"/>
      <c r="AF31" s="307"/>
      <c r="AG31" s="307"/>
      <c r="AH31" s="307"/>
      <c r="AI31" s="297"/>
      <c r="AJ31" s="297"/>
      <c r="AK31" s="297"/>
      <c r="AL31" s="297"/>
      <c r="AM31" s="303"/>
      <c r="AN31" s="303"/>
      <c r="AO31" s="303"/>
      <c r="AP31" s="303"/>
      <c r="AQ31" s="304"/>
      <c r="AR31" s="305"/>
      <c r="AS31" s="305"/>
      <c r="AT31" s="305"/>
      <c r="AU31" s="305"/>
      <c r="AV31" s="305"/>
      <c r="AW31" s="305"/>
      <c r="AX31" s="305"/>
      <c r="AY31" s="305"/>
      <c r="AZ31" s="306"/>
      <c r="BA31" s="299"/>
      <c r="BB31" s="299"/>
      <c r="BC31" s="299"/>
      <c r="BD31" s="298"/>
      <c r="BE31" s="298"/>
      <c r="BF31" s="298"/>
      <c r="BG31" s="298"/>
      <c r="BH31" s="298"/>
      <c r="BI31" s="298"/>
      <c r="BJ31" s="302"/>
      <c r="BK31" s="302"/>
      <c r="BL31" s="302"/>
      <c r="BM31" s="300"/>
      <c r="BN31" s="300"/>
      <c r="BO31" s="300"/>
      <c r="BP31" s="300"/>
      <c r="BQ31" s="300"/>
      <c r="BR31" s="300"/>
      <c r="BS31" s="300"/>
      <c r="BT31" s="300"/>
      <c r="BU31" s="301"/>
    </row>
    <row r="32" spans="1:73" s="118" customFormat="1" ht="36" customHeight="1" x14ac:dyDescent="0.2">
      <c r="A32" s="291"/>
      <c r="B32" s="292"/>
      <c r="C32" s="292"/>
      <c r="D32" s="292"/>
      <c r="E32" s="292"/>
      <c r="F32" s="293"/>
      <c r="G32" s="294"/>
      <c r="H32" s="295"/>
      <c r="I32" s="296"/>
      <c r="J32" s="296"/>
      <c r="K32" s="296"/>
      <c r="L32" s="296"/>
      <c r="M32" s="296"/>
      <c r="N32" s="296"/>
      <c r="O32" s="296"/>
      <c r="P32" s="296"/>
      <c r="Q32" s="296"/>
      <c r="R32" s="296"/>
      <c r="S32" s="296"/>
      <c r="T32" s="296"/>
      <c r="U32" s="296"/>
      <c r="V32" s="348"/>
      <c r="W32" s="349"/>
      <c r="X32" s="349"/>
      <c r="Y32" s="350"/>
      <c r="Z32" s="297"/>
      <c r="AA32" s="297"/>
      <c r="AB32" s="297"/>
      <c r="AC32" s="297"/>
      <c r="AD32" s="297"/>
      <c r="AE32" s="297"/>
      <c r="AF32" s="307"/>
      <c r="AG32" s="307"/>
      <c r="AH32" s="307"/>
      <c r="AI32" s="297"/>
      <c r="AJ32" s="297"/>
      <c r="AK32" s="297"/>
      <c r="AL32" s="297"/>
      <c r="AM32" s="303"/>
      <c r="AN32" s="303"/>
      <c r="AO32" s="303"/>
      <c r="AP32" s="303"/>
      <c r="AQ32" s="304"/>
      <c r="AR32" s="305"/>
      <c r="AS32" s="305"/>
      <c r="AT32" s="305"/>
      <c r="AU32" s="305"/>
      <c r="AV32" s="305"/>
      <c r="AW32" s="305"/>
      <c r="AX32" s="305"/>
      <c r="AY32" s="305"/>
      <c r="AZ32" s="306"/>
      <c r="BA32" s="299"/>
      <c r="BB32" s="299"/>
      <c r="BC32" s="299"/>
      <c r="BD32" s="298"/>
      <c r="BE32" s="298"/>
      <c r="BF32" s="298"/>
      <c r="BG32" s="298"/>
      <c r="BH32" s="298"/>
      <c r="BI32" s="298"/>
      <c r="BJ32" s="302"/>
      <c r="BK32" s="302"/>
      <c r="BL32" s="302"/>
      <c r="BM32" s="300"/>
      <c r="BN32" s="300"/>
      <c r="BO32" s="300"/>
      <c r="BP32" s="300"/>
      <c r="BQ32" s="300"/>
      <c r="BR32" s="300"/>
      <c r="BS32" s="300"/>
      <c r="BT32" s="300"/>
      <c r="BU32" s="301"/>
    </row>
    <row r="33" spans="1:73" s="118" customFormat="1" ht="36" customHeight="1" x14ac:dyDescent="0.2">
      <c r="A33" s="291"/>
      <c r="B33" s="292"/>
      <c r="C33" s="292"/>
      <c r="D33" s="292"/>
      <c r="E33" s="292"/>
      <c r="F33" s="293"/>
      <c r="G33" s="294"/>
      <c r="H33" s="295"/>
      <c r="I33" s="296"/>
      <c r="J33" s="296"/>
      <c r="K33" s="296"/>
      <c r="L33" s="296"/>
      <c r="M33" s="296"/>
      <c r="N33" s="296"/>
      <c r="O33" s="296"/>
      <c r="P33" s="296"/>
      <c r="Q33" s="296"/>
      <c r="R33" s="296"/>
      <c r="S33" s="296"/>
      <c r="T33" s="296"/>
      <c r="U33" s="296"/>
      <c r="V33" s="348"/>
      <c r="W33" s="349"/>
      <c r="X33" s="349"/>
      <c r="Y33" s="350"/>
      <c r="Z33" s="297"/>
      <c r="AA33" s="297"/>
      <c r="AB33" s="297"/>
      <c r="AC33" s="297"/>
      <c r="AD33" s="297"/>
      <c r="AE33" s="297"/>
      <c r="AF33" s="307"/>
      <c r="AG33" s="307"/>
      <c r="AH33" s="307"/>
      <c r="AI33" s="297"/>
      <c r="AJ33" s="297"/>
      <c r="AK33" s="297"/>
      <c r="AL33" s="297"/>
      <c r="AM33" s="303"/>
      <c r="AN33" s="303"/>
      <c r="AO33" s="303"/>
      <c r="AP33" s="303"/>
      <c r="AQ33" s="304"/>
      <c r="AR33" s="305"/>
      <c r="AS33" s="305"/>
      <c r="AT33" s="305"/>
      <c r="AU33" s="305"/>
      <c r="AV33" s="305"/>
      <c r="AW33" s="305"/>
      <c r="AX33" s="305"/>
      <c r="AY33" s="305"/>
      <c r="AZ33" s="306"/>
      <c r="BA33" s="299"/>
      <c r="BB33" s="299"/>
      <c r="BC33" s="299"/>
      <c r="BD33" s="298"/>
      <c r="BE33" s="298"/>
      <c r="BF33" s="298"/>
      <c r="BG33" s="298"/>
      <c r="BH33" s="298"/>
      <c r="BI33" s="298"/>
      <c r="BJ33" s="302"/>
      <c r="BK33" s="302"/>
      <c r="BL33" s="302"/>
      <c r="BM33" s="300"/>
      <c r="BN33" s="300"/>
      <c r="BO33" s="300"/>
      <c r="BP33" s="300"/>
      <c r="BQ33" s="300"/>
      <c r="BR33" s="300"/>
      <c r="BS33" s="300"/>
      <c r="BT33" s="300"/>
      <c r="BU33" s="301"/>
    </row>
    <row r="34" spans="1:73" s="118" customFormat="1" ht="36" customHeight="1" x14ac:dyDescent="0.2">
      <c r="A34" s="291"/>
      <c r="B34" s="292"/>
      <c r="C34" s="292"/>
      <c r="D34" s="292"/>
      <c r="E34" s="292"/>
      <c r="F34" s="293"/>
      <c r="G34" s="294"/>
      <c r="H34" s="295"/>
      <c r="I34" s="296"/>
      <c r="J34" s="296"/>
      <c r="K34" s="296"/>
      <c r="L34" s="296"/>
      <c r="M34" s="296"/>
      <c r="N34" s="296"/>
      <c r="O34" s="296"/>
      <c r="P34" s="296"/>
      <c r="Q34" s="296"/>
      <c r="R34" s="296"/>
      <c r="S34" s="296"/>
      <c r="T34" s="296"/>
      <c r="U34" s="296"/>
      <c r="V34" s="348"/>
      <c r="W34" s="349"/>
      <c r="X34" s="349"/>
      <c r="Y34" s="350"/>
      <c r="Z34" s="297"/>
      <c r="AA34" s="297"/>
      <c r="AB34" s="297"/>
      <c r="AC34" s="297"/>
      <c r="AD34" s="297"/>
      <c r="AE34" s="297"/>
      <c r="AF34" s="307"/>
      <c r="AG34" s="307"/>
      <c r="AH34" s="307"/>
      <c r="AI34" s="297"/>
      <c r="AJ34" s="297"/>
      <c r="AK34" s="297"/>
      <c r="AL34" s="297"/>
      <c r="AM34" s="303"/>
      <c r="AN34" s="303"/>
      <c r="AO34" s="303"/>
      <c r="AP34" s="303"/>
      <c r="AQ34" s="304"/>
      <c r="AR34" s="305"/>
      <c r="AS34" s="305"/>
      <c r="AT34" s="305"/>
      <c r="AU34" s="305"/>
      <c r="AV34" s="305"/>
      <c r="AW34" s="305"/>
      <c r="AX34" s="305"/>
      <c r="AY34" s="305"/>
      <c r="AZ34" s="306"/>
      <c r="BA34" s="299"/>
      <c r="BB34" s="299"/>
      <c r="BC34" s="299"/>
      <c r="BD34" s="298"/>
      <c r="BE34" s="298"/>
      <c r="BF34" s="298"/>
      <c r="BG34" s="298"/>
      <c r="BH34" s="298"/>
      <c r="BI34" s="298"/>
      <c r="BJ34" s="302"/>
      <c r="BK34" s="302"/>
      <c r="BL34" s="302"/>
      <c r="BM34" s="300"/>
      <c r="BN34" s="300"/>
      <c r="BO34" s="300"/>
      <c r="BP34" s="300"/>
      <c r="BQ34" s="300"/>
      <c r="BR34" s="300"/>
      <c r="BS34" s="300"/>
      <c r="BT34" s="300"/>
      <c r="BU34" s="301"/>
    </row>
    <row r="35" spans="1:73" s="118" customFormat="1" ht="36" customHeight="1" x14ac:dyDescent="0.2">
      <c r="A35" s="291"/>
      <c r="B35" s="292"/>
      <c r="C35" s="292"/>
      <c r="D35" s="292"/>
      <c r="E35" s="292"/>
      <c r="F35" s="293"/>
      <c r="G35" s="294"/>
      <c r="H35" s="295"/>
      <c r="I35" s="296"/>
      <c r="J35" s="296"/>
      <c r="K35" s="296"/>
      <c r="L35" s="296"/>
      <c r="M35" s="296"/>
      <c r="N35" s="296"/>
      <c r="O35" s="296"/>
      <c r="P35" s="296"/>
      <c r="Q35" s="296"/>
      <c r="R35" s="296"/>
      <c r="S35" s="296"/>
      <c r="T35" s="296"/>
      <c r="U35" s="296"/>
      <c r="V35" s="348"/>
      <c r="W35" s="349"/>
      <c r="X35" s="349"/>
      <c r="Y35" s="350"/>
      <c r="Z35" s="297"/>
      <c r="AA35" s="297"/>
      <c r="AB35" s="297"/>
      <c r="AC35" s="297"/>
      <c r="AD35" s="297"/>
      <c r="AE35" s="297"/>
      <c r="AF35" s="307"/>
      <c r="AG35" s="307"/>
      <c r="AH35" s="307"/>
      <c r="AI35" s="297"/>
      <c r="AJ35" s="297"/>
      <c r="AK35" s="297"/>
      <c r="AL35" s="297"/>
      <c r="AM35" s="303"/>
      <c r="AN35" s="303"/>
      <c r="AO35" s="303"/>
      <c r="AP35" s="303"/>
      <c r="AQ35" s="304"/>
      <c r="AR35" s="305"/>
      <c r="AS35" s="305"/>
      <c r="AT35" s="305"/>
      <c r="AU35" s="305"/>
      <c r="AV35" s="305"/>
      <c r="AW35" s="305"/>
      <c r="AX35" s="305"/>
      <c r="AY35" s="305"/>
      <c r="AZ35" s="306"/>
      <c r="BA35" s="299"/>
      <c r="BB35" s="299"/>
      <c r="BC35" s="299"/>
      <c r="BD35" s="298"/>
      <c r="BE35" s="298"/>
      <c r="BF35" s="298"/>
      <c r="BG35" s="298"/>
      <c r="BH35" s="298"/>
      <c r="BI35" s="298"/>
      <c r="BJ35" s="302"/>
      <c r="BK35" s="302"/>
      <c r="BL35" s="302"/>
      <c r="BM35" s="300"/>
      <c r="BN35" s="300"/>
      <c r="BO35" s="300"/>
      <c r="BP35" s="300"/>
      <c r="BQ35" s="300"/>
      <c r="BR35" s="300"/>
      <c r="BS35" s="300"/>
      <c r="BT35" s="300"/>
      <c r="BU35" s="301"/>
    </row>
    <row r="36" spans="1:73" s="118" customFormat="1" ht="36" customHeight="1" x14ac:dyDescent="0.2">
      <c r="A36" s="291"/>
      <c r="B36" s="292"/>
      <c r="C36" s="292"/>
      <c r="D36" s="292"/>
      <c r="E36" s="292"/>
      <c r="F36" s="293"/>
      <c r="G36" s="294"/>
      <c r="H36" s="295"/>
      <c r="I36" s="296"/>
      <c r="J36" s="296"/>
      <c r="K36" s="296"/>
      <c r="L36" s="296"/>
      <c r="M36" s="296"/>
      <c r="N36" s="296"/>
      <c r="O36" s="296"/>
      <c r="P36" s="296"/>
      <c r="Q36" s="296"/>
      <c r="R36" s="296"/>
      <c r="S36" s="296"/>
      <c r="T36" s="296"/>
      <c r="U36" s="296"/>
      <c r="V36" s="348"/>
      <c r="W36" s="349"/>
      <c r="X36" s="349"/>
      <c r="Y36" s="350"/>
      <c r="Z36" s="297"/>
      <c r="AA36" s="297"/>
      <c r="AB36" s="297"/>
      <c r="AC36" s="297"/>
      <c r="AD36" s="297"/>
      <c r="AE36" s="297"/>
      <c r="AF36" s="307"/>
      <c r="AG36" s="307"/>
      <c r="AH36" s="307"/>
      <c r="AI36" s="297"/>
      <c r="AJ36" s="297"/>
      <c r="AK36" s="297"/>
      <c r="AL36" s="297"/>
      <c r="AM36" s="303"/>
      <c r="AN36" s="303"/>
      <c r="AO36" s="303"/>
      <c r="AP36" s="303"/>
      <c r="AQ36" s="304"/>
      <c r="AR36" s="305"/>
      <c r="AS36" s="305"/>
      <c r="AT36" s="305"/>
      <c r="AU36" s="305"/>
      <c r="AV36" s="305"/>
      <c r="AW36" s="305"/>
      <c r="AX36" s="305"/>
      <c r="AY36" s="305"/>
      <c r="AZ36" s="306"/>
      <c r="BA36" s="299"/>
      <c r="BB36" s="299"/>
      <c r="BC36" s="299"/>
      <c r="BD36" s="298"/>
      <c r="BE36" s="298"/>
      <c r="BF36" s="298"/>
      <c r="BG36" s="298"/>
      <c r="BH36" s="298"/>
      <c r="BI36" s="298"/>
      <c r="BJ36" s="302"/>
      <c r="BK36" s="302"/>
      <c r="BL36" s="302"/>
      <c r="BM36" s="300"/>
      <c r="BN36" s="300"/>
      <c r="BO36" s="300"/>
      <c r="BP36" s="300"/>
      <c r="BQ36" s="300"/>
      <c r="BR36" s="300"/>
      <c r="BS36" s="300"/>
      <c r="BT36" s="300"/>
      <c r="BU36" s="301"/>
    </row>
    <row r="37" spans="1:73" s="118" customFormat="1" ht="36" customHeight="1" x14ac:dyDescent="0.2">
      <c r="A37" s="291"/>
      <c r="B37" s="292"/>
      <c r="C37" s="292"/>
      <c r="D37" s="292"/>
      <c r="E37" s="292"/>
      <c r="F37" s="293"/>
      <c r="G37" s="294"/>
      <c r="H37" s="295"/>
      <c r="I37" s="296"/>
      <c r="J37" s="296"/>
      <c r="K37" s="296"/>
      <c r="L37" s="296"/>
      <c r="M37" s="296"/>
      <c r="N37" s="296"/>
      <c r="O37" s="296"/>
      <c r="P37" s="296"/>
      <c r="Q37" s="296"/>
      <c r="R37" s="296"/>
      <c r="S37" s="296"/>
      <c r="T37" s="296"/>
      <c r="U37" s="296"/>
      <c r="V37" s="348"/>
      <c r="W37" s="349"/>
      <c r="X37" s="349"/>
      <c r="Y37" s="350"/>
      <c r="Z37" s="297"/>
      <c r="AA37" s="297"/>
      <c r="AB37" s="297"/>
      <c r="AC37" s="297"/>
      <c r="AD37" s="297"/>
      <c r="AE37" s="297"/>
      <c r="AF37" s="307"/>
      <c r="AG37" s="307"/>
      <c r="AH37" s="307"/>
      <c r="AI37" s="297"/>
      <c r="AJ37" s="297"/>
      <c r="AK37" s="297"/>
      <c r="AL37" s="297"/>
      <c r="AM37" s="303"/>
      <c r="AN37" s="303"/>
      <c r="AO37" s="303"/>
      <c r="AP37" s="303"/>
      <c r="AQ37" s="304"/>
      <c r="AR37" s="305"/>
      <c r="AS37" s="305"/>
      <c r="AT37" s="305"/>
      <c r="AU37" s="305"/>
      <c r="AV37" s="305"/>
      <c r="AW37" s="305"/>
      <c r="AX37" s="305"/>
      <c r="AY37" s="305"/>
      <c r="AZ37" s="306"/>
      <c r="BA37" s="299"/>
      <c r="BB37" s="299"/>
      <c r="BC37" s="299"/>
      <c r="BD37" s="298"/>
      <c r="BE37" s="298"/>
      <c r="BF37" s="298"/>
      <c r="BG37" s="298"/>
      <c r="BH37" s="298"/>
      <c r="BI37" s="298"/>
      <c r="BJ37" s="302"/>
      <c r="BK37" s="302"/>
      <c r="BL37" s="302"/>
      <c r="BM37" s="300"/>
      <c r="BN37" s="300"/>
      <c r="BO37" s="300"/>
      <c r="BP37" s="300"/>
      <c r="BQ37" s="300"/>
      <c r="BR37" s="300"/>
      <c r="BS37" s="300"/>
      <c r="BT37" s="300"/>
      <c r="BU37" s="301"/>
    </row>
    <row r="38" spans="1:73" s="118" customFormat="1" ht="36" customHeight="1" x14ac:dyDescent="0.2">
      <c r="A38" s="291"/>
      <c r="B38" s="292"/>
      <c r="C38" s="292"/>
      <c r="D38" s="292"/>
      <c r="E38" s="292"/>
      <c r="F38" s="293"/>
      <c r="G38" s="294"/>
      <c r="H38" s="295"/>
      <c r="I38" s="296"/>
      <c r="J38" s="296"/>
      <c r="K38" s="296"/>
      <c r="L38" s="296"/>
      <c r="M38" s="296"/>
      <c r="N38" s="296"/>
      <c r="O38" s="296"/>
      <c r="P38" s="296"/>
      <c r="Q38" s="296"/>
      <c r="R38" s="296"/>
      <c r="S38" s="296"/>
      <c r="T38" s="296"/>
      <c r="U38" s="296"/>
      <c r="V38" s="348"/>
      <c r="W38" s="349"/>
      <c r="X38" s="349"/>
      <c r="Y38" s="350"/>
      <c r="Z38" s="297"/>
      <c r="AA38" s="297"/>
      <c r="AB38" s="297"/>
      <c r="AC38" s="297"/>
      <c r="AD38" s="297"/>
      <c r="AE38" s="297"/>
      <c r="AF38" s="307"/>
      <c r="AG38" s="307"/>
      <c r="AH38" s="307"/>
      <c r="AI38" s="297"/>
      <c r="AJ38" s="297"/>
      <c r="AK38" s="297"/>
      <c r="AL38" s="297"/>
      <c r="AM38" s="303"/>
      <c r="AN38" s="303"/>
      <c r="AO38" s="303"/>
      <c r="AP38" s="303"/>
      <c r="AQ38" s="304"/>
      <c r="AR38" s="305"/>
      <c r="AS38" s="305"/>
      <c r="AT38" s="305"/>
      <c r="AU38" s="305"/>
      <c r="AV38" s="305"/>
      <c r="AW38" s="305"/>
      <c r="AX38" s="305"/>
      <c r="AY38" s="305"/>
      <c r="AZ38" s="306"/>
      <c r="BA38" s="299"/>
      <c r="BB38" s="299"/>
      <c r="BC38" s="299"/>
      <c r="BD38" s="298"/>
      <c r="BE38" s="298"/>
      <c r="BF38" s="298"/>
      <c r="BG38" s="298"/>
      <c r="BH38" s="298"/>
      <c r="BI38" s="298"/>
      <c r="BJ38" s="302"/>
      <c r="BK38" s="302"/>
      <c r="BL38" s="302"/>
      <c r="BM38" s="300"/>
      <c r="BN38" s="300"/>
      <c r="BO38" s="300"/>
      <c r="BP38" s="300"/>
      <c r="BQ38" s="300"/>
      <c r="BR38" s="300"/>
      <c r="BS38" s="300"/>
      <c r="BT38" s="300"/>
      <c r="BU38" s="301"/>
    </row>
    <row r="39" spans="1:73" s="118" customFormat="1" ht="36" customHeight="1" x14ac:dyDescent="0.2">
      <c r="A39" s="291"/>
      <c r="B39" s="292"/>
      <c r="C39" s="292"/>
      <c r="D39" s="292"/>
      <c r="E39" s="292"/>
      <c r="F39" s="293"/>
      <c r="G39" s="294"/>
      <c r="H39" s="295"/>
      <c r="I39" s="296"/>
      <c r="J39" s="296"/>
      <c r="K39" s="296"/>
      <c r="L39" s="296"/>
      <c r="M39" s="296"/>
      <c r="N39" s="296"/>
      <c r="O39" s="296"/>
      <c r="P39" s="296"/>
      <c r="Q39" s="296"/>
      <c r="R39" s="296"/>
      <c r="S39" s="296"/>
      <c r="T39" s="296"/>
      <c r="U39" s="296"/>
      <c r="V39" s="348"/>
      <c r="W39" s="349"/>
      <c r="X39" s="349"/>
      <c r="Y39" s="350"/>
      <c r="Z39" s="297"/>
      <c r="AA39" s="297"/>
      <c r="AB39" s="297"/>
      <c r="AC39" s="297"/>
      <c r="AD39" s="297"/>
      <c r="AE39" s="297"/>
      <c r="AF39" s="307"/>
      <c r="AG39" s="307"/>
      <c r="AH39" s="307"/>
      <c r="AI39" s="297"/>
      <c r="AJ39" s="297"/>
      <c r="AK39" s="297"/>
      <c r="AL39" s="297"/>
      <c r="AM39" s="303"/>
      <c r="AN39" s="303"/>
      <c r="AO39" s="303"/>
      <c r="AP39" s="303"/>
      <c r="AQ39" s="304"/>
      <c r="AR39" s="305"/>
      <c r="AS39" s="305"/>
      <c r="AT39" s="305"/>
      <c r="AU39" s="305"/>
      <c r="AV39" s="305"/>
      <c r="AW39" s="305"/>
      <c r="AX39" s="305"/>
      <c r="AY39" s="305"/>
      <c r="AZ39" s="306"/>
      <c r="BA39" s="299"/>
      <c r="BB39" s="299"/>
      <c r="BC39" s="299"/>
      <c r="BD39" s="298"/>
      <c r="BE39" s="298"/>
      <c r="BF39" s="298"/>
      <c r="BG39" s="298"/>
      <c r="BH39" s="298"/>
      <c r="BI39" s="298"/>
      <c r="BJ39" s="302"/>
      <c r="BK39" s="302"/>
      <c r="BL39" s="302"/>
      <c r="BM39" s="300"/>
      <c r="BN39" s="300"/>
      <c r="BO39" s="300"/>
      <c r="BP39" s="300"/>
      <c r="BQ39" s="300"/>
      <c r="BR39" s="300"/>
      <c r="BS39" s="300"/>
      <c r="BT39" s="300"/>
      <c r="BU39" s="301"/>
    </row>
    <row r="40" spans="1:73" s="118" customFormat="1" ht="36" customHeight="1" x14ac:dyDescent="0.2">
      <c r="A40" s="291"/>
      <c r="B40" s="292"/>
      <c r="C40" s="292"/>
      <c r="D40" s="292"/>
      <c r="E40" s="292"/>
      <c r="F40" s="293"/>
      <c r="G40" s="294"/>
      <c r="H40" s="295"/>
      <c r="I40" s="296"/>
      <c r="J40" s="296"/>
      <c r="K40" s="296"/>
      <c r="L40" s="296"/>
      <c r="M40" s="296"/>
      <c r="N40" s="296"/>
      <c r="O40" s="296"/>
      <c r="P40" s="296"/>
      <c r="Q40" s="296"/>
      <c r="R40" s="296"/>
      <c r="S40" s="296"/>
      <c r="T40" s="296"/>
      <c r="U40" s="296"/>
      <c r="V40" s="348"/>
      <c r="W40" s="349"/>
      <c r="X40" s="349"/>
      <c r="Y40" s="350"/>
      <c r="Z40" s="297"/>
      <c r="AA40" s="297"/>
      <c r="AB40" s="297"/>
      <c r="AC40" s="297"/>
      <c r="AD40" s="297"/>
      <c r="AE40" s="297"/>
      <c r="AF40" s="307"/>
      <c r="AG40" s="307"/>
      <c r="AH40" s="307"/>
      <c r="AI40" s="297"/>
      <c r="AJ40" s="297"/>
      <c r="AK40" s="297"/>
      <c r="AL40" s="297"/>
      <c r="AM40" s="303"/>
      <c r="AN40" s="303"/>
      <c r="AO40" s="303"/>
      <c r="AP40" s="303"/>
      <c r="AQ40" s="304"/>
      <c r="AR40" s="305"/>
      <c r="AS40" s="305"/>
      <c r="AT40" s="305"/>
      <c r="AU40" s="305"/>
      <c r="AV40" s="305"/>
      <c r="AW40" s="305"/>
      <c r="AX40" s="305"/>
      <c r="AY40" s="305"/>
      <c r="AZ40" s="306"/>
      <c r="BA40" s="299"/>
      <c r="BB40" s="299"/>
      <c r="BC40" s="299"/>
      <c r="BD40" s="298"/>
      <c r="BE40" s="298"/>
      <c r="BF40" s="298"/>
      <c r="BG40" s="298"/>
      <c r="BH40" s="298"/>
      <c r="BI40" s="298"/>
      <c r="BJ40" s="302"/>
      <c r="BK40" s="302"/>
      <c r="BL40" s="302"/>
      <c r="BM40" s="300"/>
      <c r="BN40" s="300"/>
      <c r="BO40" s="300"/>
      <c r="BP40" s="300"/>
      <c r="BQ40" s="300"/>
      <c r="BR40" s="300"/>
      <c r="BS40" s="300"/>
      <c r="BT40" s="300"/>
      <c r="BU40" s="301"/>
    </row>
    <row r="41" spans="1:73" s="118" customFormat="1" ht="36" customHeight="1" x14ac:dyDescent="0.2">
      <c r="A41" s="291"/>
      <c r="B41" s="292"/>
      <c r="C41" s="292"/>
      <c r="D41" s="292"/>
      <c r="E41" s="292"/>
      <c r="F41" s="293"/>
      <c r="G41" s="294"/>
      <c r="H41" s="295"/>
      <c r="I41" s="296"/>
      <c r="J41" s="296"/>
      <c r="K41" s="296"/>
      <c r="L41" s="296"/>
      <c r="M41" s="296"/>
      <c r="N41" s="296"/>
      <c r="O41" s="296"/>
      <c r="P41" s="296"/>
      <c r="Q41" s="296"/>
      <c r="R41" s="296"/>
      <c r="S41" s="296"/>
      <c r="T41" s="296"/>
      <c r="U41" s="296"/>
      <c r="V41" s="348"/>
      <c r="W41" s="349"/>
      <c r="X41" s="349"/>
      <c r="Y41" s="350"/>
      <c r="Z41" s="297"/>
      <c r="AA41" s="297"/>
      <c r="AB41" s="297"/>
      <c r="AC41" s="297"/>
      <c r="AD41" s="297"/>
      <c r="AE41" s="297"/>
      <c r="AF41" s="307"/>
      <c r="AG41" s="307"/>
      <c r="AH41" s="307"/>
      <c r="AI41" s="297"/>
      <c r="AJ41" s="297"/>
      <c r="AK41" s="297"/>
      <c r="AL41" s="297"/>
      <c r="AM41" s="303"/>
      <c r="AN41" s="303"/>
      <c r="AO41" s="303"/>
      <c r="AP41" s="303"/>
      <c r="AQ41" s="304"/>
      <c r="AR41" s="305"/>
      <c r="AS41" s="305"/>
      <c r="AT41" s="305"/>
      <c r="AU41" s="305"/>
      <c r="AV41" s="305"/>
      <c r="AW41" s="305"/>
      <c r="AX41" s="305"/>
      <c r="AY41" s="305"/>
      <c r="AZ41" s="306"/>
      <c r="BA41" s="299"/>
      <c r="BB41" s="299"/>
      <c r="BC41" s="299"/>
      <c r="BD41" s="298"/>
      <c r="BE41" s="298"/>
      <c r="BF41" s="298"/>
      <c r="BG41" s="298"/>
      <c r="BH41" s="298"/>
      <c r="BI41" s="298"/>
      <c r="BJ41" s="302"/>
      <c r="BK41" s="302"/>
      <c r="BL41" s="302"/>
      <c r="BM41" s="300"/>
      <c r="BN41" s="300"/>
      <c r="BO41" s="300"/>
      <c r="BP41" s="300"/>
      <c r="BQ41" s="300"/>
      <c r="BR41" s="300"/>
      <c r="BS41" s="300"/>
      <c r="BT41" s="300"/>
      <c r="BU41" s="301"/>
    </row>
    <row r="42" spans="1:73" s="118" customFormat="1" ht="36" customHeight="1" x14ac:dyDescent="0.2">
      <c r="A42" s="291"/>
      <c r="B42" s="292"/>
      <c r="C42" s="292"/>
      <c r="D42" s="292"/>
      <c r="E42" s="292"/>
      <c r="F42" s="293"/>
      <c r="G42" s="294"/>
      <c r="H42" s="295"/>
      <c r="I42" s="296"/>
      <c r="J42" s="296"/>
      <c r="K42" s="296"/>
      <c r="L42" s="296"/>
      <c r="M42" s="296"/>
      <c r="N42" s="296"/>
      <c r="O42" s="296"/>
      <c r="P42" s="296"/>
      <c r="Q42" s="296"/>
      <c r="R42" s="296"/>
      <c r="S42" s="296"/>
      <c r="T42" s="296"/>
      <c r="U42" s="296"/>
      <c r="V42" s="348"/>
      <c r="W42" s="349"/>
      <c r="X42" s="349"/>
      <c r="Y42" s="350"/>
      <c r="Z42" s="297"/>
      <c r="AA42" s="297"/>
      <c r="AB42" s="297"/>
      <c r="AC42" s="297"/>
      <c r="AD42" s="297"/>
      <c r="AE42" s="297"/>
      <c r="AF42" s="307"/>
      <c r="AG42" s="307"/>
      <c r="AH42" s="307"/>
      <c r="AI42" s="297"/>
      <c r="AJ42" s="297"/>
      <c r="AK42" s="297"/>
      <c r="AL42" s="297"/>
      <c r="AM42" s="303"/>
      <c r="AN42" s="303"/>
      <c r="AO42" s="303"/>
      <c r="AP42" s="303"/>
      <c r="AQ42" s="304"/>
      <c r="AR42" s="305"/>
      <c r="AS42" s="305"/>
      <c r="AT42" s="305"/>
      <c r="AU42" s="305"/>
      <c r="AV42" s="305"/>
      <c r="AW42" s="305"/>
      <c r="AX42" s="305"/>
      <c r="AY42" s="305"/>
      <c r="AZ42" s="306"/>
      <c r="BA42" s="299"/>
      <c r="BB42" s="299"/>
      <c r="BC42" s="299"/>
      <c r="BD42" s="298"/>
      <c r="BE42" s="298"/>
      <c r="BF42" s="298"/>
      <c r="BG42" s="298"/>
      <c r="BH42" s="298"/>
      <c r="BI42" s="298"/>
      <c r="BJ42" s="302"/>
      <c r="BK42" s="302"/>
      <c r="BL42" s="302"/>
      <c r="BM42" s="300"/>
      <c r="BN42" s="300"/>
      <c r="BO42" s="300"/>
      <c r="BP42" s="300"/>
      <c r="BQ42" s="300"/>
      <c r="BR42" s="300"/>
      <c r="BS42" s="300"/>
      <c r="BT42" s="300"/>
      <c r="BU42" s="301"/>
    </row>
    <row r="43" spans="1:73" s="118" customFormat="1" ht="36" customHeight="1" x14ac:dyDescent="0.2">
      <c r="A43" s="291"/>
      <c r="B43" s="292"/>
      <c r="C43" s="292"/>
      <c r="D43" s="292"/>
      <c r="E43" s="292"/>
      <c r="F43" s="293"/>
      <c r="G43" s="294"/>
      <c r="H43" s="295"/>
      <c r="I43" s="296"/>
      <c r="J43" s="296"/>
      <c r="K43" s="296"/>
      <c r="L43" s="296"/>
      <c r="M43" s="296"/>
      <c r="N43" s="296"/>
      <c r="O43" s="296"/>
      <c r="P43" s="296"/>
      <c r="Q43" s="296"/>
      <c r="R43" s="296"/>
      <c r="S43" s="296"/>
      <c r="T43" s="296"/>
      <c r="U43" s="296"/>
      <c r="V43" s="348"/>
      <c r="W43" s="349"/>
      <c r="X43" s="349"/>
      <c r="Y43" s="350"/>
      <c r="Z43" s="297"/>
      <c r="AA43" s="297"/>
      <c r="AB43" s="297"/>
      <c r="AC43" s="297"/>
      <c r="AD43" s="297"/>
      <c r="AE43" s="297"/>
      <c r="AF43" s="307"/>
      <c r="AG43" s="307"/>
      <c r="AH43" s="307"/>
      <c r="AI43" s="297"/>
      <c r="AJ43" s="297"/>
      <c r="AK43" s="297"/>
      <c r="AL43" s="297"/>
      <c r="AM43" s="303"/>
      <c r="AN43" s="303"/>
      <c r="AO43" s="303"/>
      <c r="AP43" s="303"/>
      <c r="AQ43" s="304"/>
      <c r="AR43" s="305"/>
      <c r="AS43" s="305"/>
      <c r="AT43" s="305"/>
      <c r="AU43" s="305"/>
      <c r="AV43" s="305"/>
      <c r="AW43" s="305"/>
      <c r="AX43" s="305"/>
      <c r="AY43" s="305"/>
      <c r="AZ43" s="306"/>
      <c r="BA43" s="299"/>
      <c r="BB43" s="299"/>
      <c r="BC43" s="299"/>
      <c r="BD43" s="298"/>
      <c r="BE43" s="298"/>
      <c r="BF43" s="298"/>
      <c r="BG43" s="298"/>
      <c r="BH43" s="298"/>
      <c r="BI43" s="298"/>
      <c r="BJ43" s="302"/>
      <c r="BK43" s="302"/>
      <c r="BL43" s="302"/>
      <c r="BM43" s="300"/>
      <c r="BN43" s="300"/>
      <c r="BO43" s="300"/>
      <c r="BP43" s="300"/>
      <c r="BQ43" s="300"/>
      <c r="BR43" s="300"/>
      <c r="BS43" s="300"/>
      <c r="BT43" s="300"/>
      <c r="BU43" s="301"/>
    </row>
    <row r="44" spans="1:73" s="118" customFormat="1" ht="36" customHeight="1" x14ac:dyDescent="0.2">
      <c r="A44" s="291"/>
      <c r="B44" s="292"/>
      <c r="C44" s="292"/>
      <c r="D44" s="292"/>
      <c r="E44" s="292"/>
      <c r="F44" s="293"/>
      <c r="G44" s="294"/>
      <c r="H44" s="295"/>
      <c r="I44" s="296"/>
      <c r="J44" s="296"/>
      <c r="K44" s="296"/>
      <c r="L44" s="296"/>
      <c r="M44" s="296"/>
      <c r="N44" s="296"/>
      <c r="O44" s="296"/>
      <c r="P44" s="296"/>
      <c r="Q44" s="296"/>
      <c r="R44" s="296"/>
      <c r="S44" s="296"/>
      <c r="T44" s="296"/>
      <c r="U44" s="296"/>
      <c r="V44" s="348"/>
      <c r="W44" s="349"/>
      <c r="X44" s="349"/>
      <c r="Y44" s="350"/>
      <c r="Z44" s="297"/>
      <c r="AA44" s="297"/>
      <c r="AB44" s="297"/>
      <c r="AC44" s="297"/>
      <c r="AD44" s="297"/>
      <c r="AE44" s="297"/>
      <c r="AF44" s="307"/>
      <c r="AG44" s="307"/>
      <c r="AH44" s="307"/>
      <c r="AI44" s="297"/>
      <c r="AJ44" s="297"/>
      <c r="AK44" s="297"/>
      <c r="AL44" s="297"/>
      <c r="AM44" s="303"/>
      <c r="AN44" s="303"/>
      <c r="AO44" s="303"/>
      <c r="AP44" s="303"/>
      <c r="AQ44" s="304"/>
      <c r="AR44" s="305"/>
      <c r="AS44" s="305"/>
      <c r="AT44" s="305"/>
      <c r="AU44" s="305"/>
      <c r="AV44" s="305"/>
      <c r="AW44" s="305"/>
      <c r="AX44" s="305"/>
      <c r="AY44" s="305"/>
      <c r="AZ44" s="306"/>
      <c r="BA44" s="299"/>
      <c r="BB44" s="299"/>
      <c r="BC44" s="299"/>
      <c r="BD44" s="298"/>
      <c r="BE44" s="298"/>
      <c r="BF44" s="298"/>
      <c r="BG44" s="298"/>
      <c r="BH44" s="298"/>
      <c r="BI44" s="298"/>
      <c r="BJ44" s="302"/>
      <c r="BK44" s="302"/>
      <c r="BL44" s="302"/>
      <c r="BM44" s="300"/>
      <c r="BN44" s="300"/>
      <c r="BO44" s="300"/>
      <c r="BP44" s="300"/>
      <c r="BQ44" s="300"/>
      <c r="BR44" s="300"/>
      <c r="BS44" s="300"/>
      <c r="BT44" s="300"/>
      <c r="BU44" s="301"/>
    </row>
    <row r="45" spans="1:73" s="118" customFormat="1" ht="36" customHeight="1" x14ac:dyDescent="0.2">
      <c r="A45" s="291"/>
      <c r="B45" s="292"/>
      <c r="C45" s="292"/>
      <c r="D45" s="292"/>
      <c r="E45" s="292"/>
      <c r="F45" s="293"/>
      <c r="G45" s="294"/>
      <c r="H45" s="295"/>
      <c r="I45" s="296"/>
      <c r="J45" s="296"/>
      <c r="K45" s="296"/>
      <c r="L45" s="296"/>
      <c r="M45" s="296"/>
      <c r="N45" s="296"/>
      <c r="O45" s="296"/>
      <c r="P45" s="296"/>
      <c r="Q45" s="296"/>
      <c r="R45" s="296"/>
      <c r="S45" s="296"/>
      <c r="T45" s="296"/>
      <c r="U45" s="296"/>
      <c r="V45" s="348"/>
      <c r="W45" s="349"/>
      <c r="X45" s="349"/>
      <c r="Y45" s="350"/>
      <c r="Z45" s="297"/>
      <c r="AA45" s="297"/>
      <c r="AB45" s="297"/>
      <c r="AC45" s="297"/>
      <c r="AD45" s="297"/>
      <c r="AE45" s="297"/>
      <c r="AF45" s="307"/>
      <c r="AG45" s="307"/>
      <c r="AH45" s="307"/>
      <c r="AI45" s="297"/>
      <c r="AJ45" s="297"/>
      <c r="AK45" s="297"/>
      <c r="AL45" s="297"/>
      <c r="AM45" s="303"/>
      <c r="AN45" s="303"/>
      <c r="AO45" s="303"/>
      <c r="AP45" s="303"/>
      <c r="AQ45" s="304"/>
      <c r="AR45" s="305"/>
      <c r="AS45" s="305"/>
      <c r="AT45" s="305"/>
      <c r="AU45" s="305"/>
      <c r="AV45" s="305"/>
      <c r="AW45" s="305"/>
      <c r="AX45" s="305"/>
      <c r="AY45" s="305"/>
      <c r="AZ45" s="306"/>
      <c r="BA45" s="299"/>
      <c r="BB45" s="299"/>
      <c r="BC45" s="299"/>
      <c r="BD45" s="298"/>
      <c r="BE45" s="298"/>
      <c r="BF45" s="298"/>
      <c r="BG45" s="298"/>
      <c r="BH45" s="298"/>
      <c r="BI45" s="298"/>
      <c r="BJ45" s="302"/>
      <c r="BK45" s="302"/>
      <c r="BL45" s="302"/>
      <c r="BM45" s="300"/>
      <c r="BN45" s="300"/>
      <c r="BO45" s="300"/>
      <c r="BP45" s="300"/>
      <c r="BQ45" s="300"/>
      <c r="BR45" s="300"/>
      <c r="BS45" s="300"/>
      <c r="BT45" s="300"/>
      <c r="BU45" s="301"/>
    </row>
    <row r="46" spans="1:73" s="118" customFormat="1" ht="20.25" customHeight="1" x14ac:dyDescent="0.2">
      <c r="A46" s="419" t="s">
        <v>1</v>
      </c>
      <c r="B46" s="420"/>
      <c r="C46" s="420"/>
      <c r="D46" s="420"/>
      <c r="E46" s="420"/>
      <c r="F46" s="420"/>
      <c r="G46" s="420"/>
      <c r="H46" s="420"/>
      <c r="I46" s="420"/>
      <c r="J46" s="420"/>
      <c r="K46" s="420"/>
      <c r="L46" s="420"/>
      <c r="M46" s="420"/>
      <c r="N46" s="420"/>
      <c r="O46" s="420"/>
      <c r="P46" s="420"/>
      <c r="Q46" s="420"/>
      <c r="R46" s="420"/>
      <c r="S46" s="420"/>
      <c r="T46" s="420"/>
      <c r="U46" s="420"/>
      <c r="V46" s="420"/>
      <c r="W46" s="420"/>
      <c r="X46" s="420"/>
      <c r="Y46" s="420"/>
      <c r="Z46" s="420"/>
      <c r="AA46" s="420"/>
      <c r="AB46" s="420"/>
      <c r="AC46" s="420"/>
      <c r="AD46" s="420"/>
      <c r="AE46" s="420"/>
      <c r="AF46" s="416">
        <f>SUM(AF26:AH45)</f>
        <v>0</v>
      </c>
      <c r="AG46" s="417"/>
      <c r="AH46" s="418"/>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64"/>
      <c r="BH46" s="29"/>
      <c r="BI46" s="29"/>
      <c r="BJ46" s="29"/>
      <c r="BK46" s="29"/>
      <c r="BL46" s="29"/>
      <c r="BM46" s="29"/>
      <c r="BN46" s="29"/>
      <c r="BO46" s="29"/>
      <c r="BP46" s="29"/>
      <c r="BQ46" s="29"/>
      <c r="BR46" s="29"/>
      <c r="BS46" s="29"/>
      <c r="BT46" s="29"/>
      <c r="BU46" s="82"/>
    </row>
    <row r="47" spans="1:73" ht="25.5" customHeight="1" x14ac:dyDescent="0.2">
      <c r="A47" s="18"/>
      <c r="B47" s="19"/>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29"/>
      <c r="BH47" s="29"/>
      <c r="BI47" s="29"/>
      <c r="BJ47" s="29"/>
      <c r="BK47" s="29"/>
      <c r="BL47" s="29"/>
      <c r="BM47" s="29"/>
      <c r="BN47" s="29"/>
      <c r="BO47" s="29"/>
      <c r="BP47" s="29"/>
      <c r="BQ47" s="29"/>
      <c r="BR47" s="29"/>
      <c r="BS47" s="29"/>
      <c r="BT47" s="29"/>
      <c r="BU47" s="82"/>
    </row>
    <row r="48" spans="1:73" ht="23.25" customHeight="1" x14ac:dyDescent="0.2">
      <c r="A48" s="393" t="s">
        <v>136</v>
      </c>
      <c r="B48" s="394"/>
      <c r="C48" s="394"/>
      <c r="D48" s="394"/>
      <c r="E48" s="394"/>
      <c r="F48" s="394"/>
      <c r="G48" s="394"/>
      <c r="H48" s="394"/>
      <c r="I48" s="394"/>
      <c r="J48" s="394"/>
      <c r="K48" s="394"/>
      <c r="L48" s="394"/>
      <c r="M48" s="394"/>
      <c r="N48" s="394"/>
      <c r="O48" s="394"/>
      <c r="P48" s="394"/>
      <c r="Q48" s="394"/>
      <c r="R48" s="394"/>
      <c r="S48" s="394"/>
      <c r="T48" s="394"/>
      <c r="U48" s="394"/>
      <c r="V48" s="394"/>
      <c r="W48" s="394"/>
      <c r="X48" s="394"/>
      <c r="Y48" s="394"/>
      <c r="Z48" s="394"/>
      <c r="AA48" s="394"/>
      <c r="AB48" s="394"/>
      <c r="AC48" s="394"/>
      <c r="AD48" s="394"/>
      <c r="AE48" s="394"/>
      <c r="AF48" s="394"/>
      <c r="AG48" s="394"/>
      <c r="AH48" s="394"/>
      <c r="AI48" s="394"/>
      <c r="AJ48" s="394"/>
      <c r="AK48" s="394"/>
      <c r="AL48" s="394"/>
      <c r="AM48" s="394"/>
      <c r="AN48" s="394"/>
      <c r="AO48" s="394"/>
      <c r="AP48" s="394"/>
      <c r="AQ48" s="394"/>
      <c r="AR48" s="394"/>
      <c r="AS48" s="394"/>
      <c r="AT48" s="394"/>
      <c r="AU48" s="394"/>
      <c r="AV48" s="394"/>
      <c r="AW48" s="394"/>
      <c r="AX48" s="394"/>
      <c r="AY48" s="394"/>
      <c r="AZ48" s="394"/>
      <c r="BA48" s="394"/>
      <c r="BB48" s="394"/>
      <c r="BC48" s="394"/>
      <c r="BD48" s="394"/>
      <c r="BE48" s="394"/>
      <c r="BF48" s="394"/>
      <c r="BG48" s="394"/>
      <c r="BH48" s="394"/>
      <c r="BI48" s="394"/>
      <c r="BJ48" s="394"/>
      <c r="BK48" s="394"/>
      <c r="BL48" s="394"/>
      <c r="BM48" s="394"/>
      <c r="BN48" s="394"/>
      <c r="BO48" s="394"/>
      <c r="BP48" s="394"/>
      <c r="BQ48" s="394"/>
      <c r="BR48" s="394"/>
      <c r="BS48" s="394"/>
      <c r="BT48" s="394"/>
      <c r="BU48" s="395"/>
    </row>
    <row r="49" spans="1:73" ht="21" customHeight="1" x14ac:dyDescent="0.2">
      <c r="A49" s="413" t="s">
        <v>267</v>
      </c>
      <c r="B49" s="414"/>
      <c r="C49" s="414"/>
      <c r="D49" s="414"/>
      <c r="E49" s="414"/>
      <c r="F49" s="414"/>
      <c r="G49" s="414"/>
      <c r="H49" s="414"/>
      <c r="I49" s="414"/>
      <c r="J49" s="414"/>
      <c r="K49" s="414"/>
      <c r="L49" s="414"/>
      <c r="M49" s="414"/>
      <c r="N49" s="414"/>
      <c r="O49" s="414"/>
      <c r="P49" s="414"/>
      <c r="Q49" s="414"/>
      <c r="R49" s="414"/>
      <c r="S49" s="414"/>
      <c r="T49" s="414"/>
      <c r="U49" s="414"/>
      <c r="V49" s="414"/>
      <c r="W49" s="414"/>
      <c r="X49" s="414"/>
      <c r="Y49" s="414"/>
      <c r="Z49" s="414"/>
      <c r="AA49" s="414"/>
      <c r="AB49" s="414"/>
      <c r="AC49" s="414"/>
      <c r="AD49" s="414"/>
      <c r="AE49" s="414"/>
      <c r="AF49" s="414"/>
      <c r="AG49" s="414"/>
      <c r="AH49" s="414"/>
      <c r="AI49" s="414"/>
      <c r="AJ49" s="414"/>
      <c r="AK49" s="414"/>
      <c r="AL49" s="414"/>
      <c r="AM49" s="414"/>
      <c r="AN49" s="414"/>
      <c r="AO49" s="414"/>
      <c r="AP49" s="414"/>
      <c r="AQ49" s="414"/>
      <c r="AR49" s="414"/>
      <c r="AS49" s="414"/>
      <c r="AT49" s="414"/>
      <c r="AU49" s="414"/>
      <c r="AV49" s="414"/>
      <c r="AW49" s="414"/>
      <c r="AX49" s="414"/>
      <c r="AY49" s="414"/>
      <c r="AZ49" s="414"/>
      <c r="BA49" s="414"/>
      <c r="BB49" s="414"/>
      <c r="BC49" s="414"/>
      <c r="BD49" s="414"/>
      <c r="BE49" s="414"/>
      <c r="BF49" s="414"/>
      <c r="BG49" s="414"/>
      <c r="BH49" s="414"/>
      <c r="BI49" s="414"/>
      <c r="BJ49" s="414"/>
      <c r="BK49" s="414"/>
      <c r="BL49" s="414"/>
      <c r="BM49" s="414"/>
      <c r="BN49" s="414"/>
      <c r="BO49" s="414"/>
      <c r="BP49" s="414"/>
      <c r="BQ49" s="414"/>
      <c r="BR49" s="414"/>
      <c r="BS49" s="414"/>
      <c r="BT49" s="414"/>
      <c r="BU49" s="415"/>
    </row>
    <row r="50" spans="1:73" ht="35.25" customHeight="1" x14ac:dyDescent="0.2">
      <c r="A50" s="323" t="s">
        <v>137</v>
      </c>
      <c r="B50" s="324"/>
      <c r="C50" s="324"/>
      <c r="D50" s="324"/>
      <c r="E50" s="324"/>
      <c r="F50" s="324"/>
      <c r="G50" s="324"/>
      <c r="H50" s="324"/>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20"/>
      <c r="AP50" s="20"/>
      <c r="AQ50" s="20"/>
      <c r="AR50" s="20"/>
      <c r="AS50" s="20"/>
      <c r="AT50" s="20"/>
      <c r="AU50" s="20"/>
      <c r="AV50" s="20"/>
      <c r="AW50" s="20"/>
      <c r="AX50" s="20"/>
      <c r="AY50" s="20"/>
      <c r="AZ50" s="20"/>
      <c r="BA50" s="12"/>
      <c r="BB50" s="12"/>
      <c r="BC50" s="12"/>
      <c r="BD50" s="12"/>
      <c r="BE50" s="12"/>
      <c r="BF50" s="12"/>
      <c r="BG50" s="29"/>
      <c r="BH50" s="29"/>
      <c r="BI50" s="29"/>
      <c r="BJ50" s="29"/>
      <c r="BK50" s="29"/>
      <c r="BL50" s="29"/>
      <c r="BM50" s="29"/>
      <c r="BN50" s="29"/>
      <c r="BO50" s="29"/>
      <c r="BP50" s="29"/>
      <c r="BQ50" s="29"/>
      <c r="BR50" s="29"/>
      <c r="BS50" s="29"/>
      <c r="BT50" s="29"/>
      <c r="BU50" s="82"/>
    </row>
    <row r="51" spans="1:73" ht="23.25" customHeight="1" x14ac:dyDescent="0.2">
      <c r="A51" s="17" t="s">
        <v>123</v>
      </c>
      <c r="B51" s="9"/>
      <c r="C51" s="9"/>
      <c r="D51" s="9"/>
      <c r="E51" s="9"/>
      <c r="F51" s="9"/>
      <c r="G51" s="9" t="s">
        <v>124</v>
      </c>
      <c r="H51" s="9"/>
      <c r="I51" s="12"/>
      <c r="J51" s="9"/>
      <c r="K51" s="172"/>
      <c r="L51" s="172"/>
      <c r="M51" s="172"/>
      <c r="N51" s="9" t="s">
        <v>138</v>
      </c>
      <c r="O51" s="9"/>
      <c r="P51" s="9"/>
      <c r="Q51" s="9"/>
      <c r="R51" s="9"/>
      <c r="S51" s="12"/>
      <c r="T51" s="287" t="s">
        <v>139</v>
      </c>
      <c r="U51" s="287"/>
      <c r="V51" s="287"/>
      <c r="W51" s="287"/>
      <c r="X51" s="287"/>
      <c r="Y51" s="287"/>
      <c r="Z51" s="287"/>
      <c r="AA51" s="287"/>
      <c r="AB51" s="287"/>
      <c r="AC51" s="287"/>
      <c r="AD51" s="287"/>
      <c r="AE51" s="287"/>
      <c r="AF51" s="287"/>
      <c r="AG51" s="287"/>
      <c r="AH51" s="287"/>
      <c r="AI51" s="287"/>
      <c r="AJ51" s="287"/>
      <c r="AK51" s="287"/>
      <c r="AL51" s="287"/>
      <c r="AM51" s="287"/>
      <c r="AN51" s="287"/>
      <c r="AO51" s="20"/>
      <c r="AP51" s="12"/>
      <c r="AQ51" s="12"/>
      <c r="AR51" s="12"/>
      <c r="AS51" s="12"/>
      <c r="AT51" s="12"/>
      <c r="AU51" s="12"/>
      <c r="AV51" s="12"/>
      <c r="AW51" s="12"/>
      <c r="AX51" s="12"/>
      <c r="AY51" s="12"/>
      <c r="AZ51" s="12"/>
      <c r="BA51" s="12"/>
      <c r="BB51" s="12"/>
      <c r="BC51" s="12"/>
      <c r="BD51" s="12"/>
      <c r="BE51" s="12"/>
      <c r="BF51" s="12"/>
      <c r="BG51" s="29"/>
      <c r="BH51" s="29"/>
      <c r="BI51" s="29"/>
      <c r="BJ51" s="29"/>
      <c r="BK51" s="29"/>
      <c r="BL51" s="29"/>
      <c r="BM51" s="29"/>
      <c r="BN51" s="29"/>
      <c r="BO51" s="29"/>
      <c r="BP51" s="29"/>
      <c r="BQ51" s="29"/>
      <c r="BR51" s="29"/>
      <c r="BS51" s="29"/>
      <c r="BT51" s="29"/>
      <c r="BU51" s="82"/>
    </row>
    <row r="52" spans="1:73" ht="23.25" customHeight="1" x14ac:dyDescent="0.2">
      <c r="A52" s="328" t="str">
        <f>IF(O17="","",O17)</f>
        <v/>
      </c>
      <c r="B52" s="312"/>
      <c r="C52" s="312"/>
      <c r="D52" s="312"/>
      <c r="E52" s="313"/>
      <c r="F52" s="12"/>
      <c r="G52" s="311" t="str">
        <f>IF(V17="","",V17)</f>
        <v/>
      </c>
      <c r="H52" s="312"/>
      <c r="I52" s="312"/>
      <c r="J52" s="312"/>
      <c r="K52" s="312"/>
      <c r="L52" s="313"/>
      <c r="M52" s="172"/>
      <c r="N52" s="317"/>
      <c r="O52" s="318"/>
      <c r="P52" s="318"/>
      <c r="Q52" s="318"/>
      <c r="R52" s="319"/>
      <c r="S52" s="12"/>
      <c r="T52" s="91"/>
      <c r="U52" s="12"/>
      <c r="V52" s="12"/>
      <c r="W52" s="12"/>
      <c r="X52" s="12"/>
      <c r="Y52" s="12"/>
      <c r="Z52" s="12"/>
      <c r="AA52" s="172"/>
      <c r="AB52" s="172"/>
      <c r="AC52" s="21"/>
      <c r="AD52" s="12"/>
      <c r="AE52" s="12"/>
      <c r="AF52" s="12"/>
      <c r="AG52" s="12"/>
      <c r="AH52" s="59"/>
      <c r="AI52" s="60"/>
      <c r="AJ52" s="50"/>
      <c r="AK52" s="50"/>
      <c r="AL52" s="58"/>
      <c r="AM52" s="50"/>
      <c r="AN52" s="50"/>
      <c r="AO52" s="51"/>
      <c r="AP52" s="50"/>
      <c r="AQ52" s="50"/>
      <c r="AR52" s="50"/>
      <c r="AS52" s="50"/>
      <c r="AT52" s="12"/>
      <c r="AU52" s="12"/>
      <c r="AV52" s="12"/>
      <c r="AW52" s="12"/>
      <c r="AX52" s="12"/>
      <c r="AY52" s="12"/>
      <c r="AZ52" s="12"/>
      <c r="BA52" s="12"/>
      <c r="BB52" s="12"/>
      <c r="BC52" s="12"/>
      <c r="BD52" s="12"/>
      <c r="BE52" s="12"/>
      <c r="BF52" s="12"/>
      <c r="BG52" s="29"/>
      <c r="BH52" s="29"/>
      <c r="BI52" s="29"/>
      <c r="BJ52" s="29"/>
      <c r="BK52" s="29"/>
      <c r="BL52" s="29"/>
      <c r="BM52" s="29"/>
      <c r="BN52" s="29"/>
      <c r="BO52" s="29"/>
      <c r="BP52" s="29"/>
      <c r="BQ52" s="29"/>
      <c r="BR52" s="29"/>
      <c r="BS52" s="29"/>
      <c r="BT52" s="29"/>
      <c r="BU52" s="82"/>
    </row>
    <row r="53" spans="1:73" ht="27" customHeight="1" x14ac:dyDescent="0.2">
      <c r="A53" s="61"/>
      <c r="B53" s="20"/>
      <c r="C53" s="20"/>
      <c r="D53" s="20"/>
      <c r="E53" s="20"/>
      <c r="F53" s="20"/>
      <c r="G53" s="20"/>
      <c r="H53" s="20"/>
      <c r="I53" s="20"/>
      <c r="J53" s="20"/>
      <c r="K53" s="20"/>
      <c r="L53" s="20"/>
      <c r="M53" s="20"/>
      <c r="N53" s="20"/>
      <c r="O53" s="20"/>
      <c r="P53" s="20"/>
      <c r="Q53" s="20"/>
      <c r="R53" s="20"/>
      <c r="S53" s="20"/>
      <c r="T53" s="20"/>
      <c r="U53" s="21"/>
      <c r="V53" s="21"/>
      <c r="W53" s="21"/>
      <c r="X53" s="21"/>
      <c r="Y53" s="21"/>
      <c r="Z53" s="21"/>
      <c r="AA53" s="21"/>
      <c r="AB53" s="21"/>
      <c r="AC53" s="21"/>
      <c r="AD53" s="21"/>
      <c r="AE53" s="21"/>
      <c r="AF53" s="21"/>
      <c r="AG53" s="12"/>
      <c r="AH53" s="49"/>
      <c r="AI53" s="12"/>
      <c r="AJ53" s="50"/>
      <c r="AK53" s="50"/>
      <c r="AL53" s="50"/>
      <c r="AM53" s="50"/>
      <c r="AN53" s="50"/>
      <c r="AO53" s="51"/>
      <c r="AP53" s="50"/>
      <c r="AQ53" s="50"/>
      <c r="AR53" s="50"/>
      <c r="AS53" s="50"/>
      <c r="AT53" s="12"/>
      <c r="AU53" s="12"/>
      <c r="AV53" s="12"/>
      <c r="AW53" s="12"/>
      <c r="AX53" s="12"/>
      <c r="AY53" s="12"/>
      <c r="AZ53" s="12"/>
      <c r="BA53" s="12"/>
      <c r="BB53" s="12"/>
      <c r="BC53" s="12"/>
      <c r="BD53" s="12"/>
      <c r="BE53" s="12"/>
      <c r="BF53" s="12"/>
      <c r="BG53" s="29"/>
      <c r="BH53" s="29"/>
      <c r="BI53" s="29"/>
      <c r="BJ53" s="29"/>
      <c r="BK53" s="29"/>
      <c r="BL53" s="29"/>
      <c r="BM53" s="29"/>
      <c r="BN53" s="29"/>
      <c r="BO53" s="29"/>
      <c r="BP53" s="29"/>
      <c r="BQ53" s="29"/>
      <c r="BR53" s="29"/>
      <c r="BS53" s="29"/>
      <c r="BT53" s="29"/>
      <c r="BU53" s="82"/>
    </row>
    <row r="54" spans="1:73" ht="23.25" customHeight="1" x14ac:dyDescent="0.2">
      <c r="A54" s="329" t="s">
        <v>140</v>
      </c>
      <c r="B54" s="330"/>
      <c r="C54" s="330"/>
      <c r="D54" s="330"/>
      <c r="E54" s="330"/>
      <c r="F54" s="330"/>
      <c r="G54" s="330"/>
      <c r="H54" s="330"/>
      <c r="I54" s="330"/>
      <c r="J54" s="330"/>
      <c r="K54" s="330"/>
      <c r="L54" s="330"/>
      <c r="M54" s="330"/>
      <c r="N54" s="330"/>
      <c r="O54" s="330"/>
      <c r="P54" s="330"/>
      <c r="Q54" s="330"/>
      <c r="R54" s="330"/>
      <c r="S54" s="330"/>
      <c r="T54" s="330"/>
      <c r="U54" s="330"/>
      <c r="V54" s="330"/>
      <c r="W54" s="330"/>
      <c r="X54" s="330"/>
      <c r="Y54" s="330"/>
      <c r="Z54" s="330"/>
      <c r="AA54" s="330"/>
      <c r="AB54" s="330"/>
      <c r="AC54" s="330"/>
      <c r="AD54" s="330"/>
      <c r="AE54" s="330"/>
      <c r="AF54" s="330"/>
      <c r="AG54" s="330"/>
      <c r="AH54" s="330"/>
      <c r="AI54" s="330"/>
      <c r="AJ54" s="330"/>
      <c r="AK54" s="330"/>
      <c r="AL54" s="330"/>
      <c r="AM54" s="330"/>
      <c r="AN54" s="330"/>
      <c r="AO54" s="330"/>
      <c r="AP54" s="330"/>
      <c r="AQ54" s="330"/>
      <c r="AR54" s="330"/>
      <c r="AS54" s="330"/>
      <c r="AT54" s="330"/>
      <c r="AU54" s="330"/>
      <c r="AV54" s="330"/>
      <c r="AW54" s="330"/>
      <c r="AX54" s="330"/>
      <c r="AY54" s="330"/>
      <c r="AZ54" s="330"/>
      <c r="BA54" s="330"/>
      <c r="BB54" s="330"/>
      <c r="BC54" s="330"/>
      <c r="BD54" s="330"/>
      <c r="BE54" s="330"/>
      <c r="BF54" s="330"/>
      <c r="BG54" s="330"/>
      <c r="BH54" s="330"/>
      <c r="BI54" s="330"/>
      <c r="BJ54" s="330"/>
      <c r="BK54" s="330"/>
      <c r="BL54" s="330"/>
      <c r="BM54" s="330"/>
      <c r="BN54" s="330"/>
      <c r="BO54" s="330"/>
      <c r="BP54" s="330"/>
      <c r="BQ54" s="330"/>
      <c r="BR54" s="330"/>
      <c r="BS54" s="330"/>
      <c r="BT54" s="330"/>
      <c r="BU54" s="331"/>
    </row>
    <row r="55" spans="1:73" ht="35.25" customHeight="1" x14ac:dyDescent="0.2">
      <c r="A55" s="323" t="s">
        <v>141</v>
      </c>
      <c r="B55" s="324"/>
      <c r="C55" s="324"/>
      <c r="D55" s="324"/>
      <c r="E55" s="324"/>
      <c r="F55" s="324"/>
      <c r="G55" s="324"/>
      <c r="H55" s="324"/>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21"/>
      <c r="AO55" s="21"/>
      <c r="AP55" s="21"/>
      <c r="AQ55" s="21"/>
      <c r="AR55" s="21"/>
      <c r="AS55" s="12"/>
      <c r="AT55" s="12"/>
      <c r="AU55" s="12"/>
      <c r="AV55" s="12"/>
      <c r="AW55" s="12"/>
      <c r="AX55" s="20"/>
      <c r="AY55" s="62"/>
      <c r="AZ55" s="62"/>
      <c r="BA55" s="12"/>
      <c r="BB55" s="12"/>
      <c r="BC55" s="12"/>
      <c r="BD55" s="12"/>
      <c r="BE55" s="12"/>
      <c r="BF55" s="12"/>
      <c r="BG55" s="29"/>
      <c r="BH55" s="29"/>
      <c r="BI55" s="29"/>
      <c r="BJ55" s="29"/>
      <c r="BK55" s="29"/>
      <c r="BL55" s="29"/>
      <c r="BM55" s="29"/>
      <c r="BN55" s="29"/>
      <c r="BO55" s="29"/>
      <c r="BP55" s="29"/>
      <c r="BQ55" s="29"/>
      <c r="BR55" s="29"/>
      <c r="BS55" s="29"/>
      <c r="BT55" s="29"/>
      <c r="BU55" s="82"/>
    </row>
    <row r="56" spans="1:73" ht="23.25" customHeight="1" x14ac:dyDescent="0.2">
      <c r="A56" s="17" t="s">
        <v>123</v>
      </c>
      <c r="B56" s="9"/>
      <c r="C56" s="9"/>
      <c r="D56" s="9"/>
      <c r="E56" s="9"/>
      <c r="F56" s="9"/>
      <c r="G56" s="9" t="s">
        <v>124</v>
      </c>
      <c r="H56" s="9"/>
      <c r="I56" s="9"/>
      <c r="J56" s="9"/>
      <c r="K56" s="172"/>
      <c r="L56" s="172"/>
      <c r="M56" s="172"/>
      <c r="N56" s="9" t="s">
        <v>142</v>
      </c>
      <c r="O56" s="9"/>
      <c r="P56" s="9"/>
      <c r="Q56" s="9"/>
      <c r="R56" s="9"/>
      <c r="S56" s="9"/>
      <c r="T56" s="9" t="s">
        <v>143</v>
      </c>
      <c r="U56" s="9"/>
      <c r="V56" s="9"/>
      <c r="W56" s="9"/>
      <c r="X56" s="9"/>
      <c r="Y56" s="9"/>
      <c r="Z56" s="9"/>
      <c r="AA56" s="9"/>
      <c r="AB56" s="172"/>
      <c r="AC56" s="172"/>
      <c r="AD56" s="347" t="s">
        <v>144</v>
      </c>
      <c r="AE56" s="347"/>
      <c r="AF56" s="347"/>
      <c r="AG56" s="347"/>
      <c r="AH56" s="347"/>
      <c r="AI56" s="12"/>
      <c r="AJ56" s="287" t="s">
        <v>139</v>
      </c>
      <c r="AK56" s="287"/>
      <c r="AL56" s="287"/>
      <c r="AM56" s="287"/>
      <c r="AN56" s="287"/>
      <c r="AO56" s="287"/>
      <c r="AP56" s="287"/>
      <c r="AQ56" s="287"/>
      <c r="AR56" s="287"/>
      <c r="AS56" s="287"/>
      <c r="AT56" s="287"/>
      <c r="AU56" s="287"/>
      <c r="AV56" s="287"/>
      <c r="AW56" s="287"/>
      <c r="AX56" s="287"/>
      <c r="AY56" s="287"/>
      <c r="AZ56" s="287"/>
      <c r="BA56" s="287"/>
      <c r="BB56" s="287"/>
      <c r="BC56" s="287"/>
      <c r="BD56" s="287"/>
      <c r="BE56" s="12"/>
      <c r="BF56" s="12"/>
      <c r="BG56" s="29"/>
      <c r="BH56" s="29"/>
      <c r="BI56" s="29"/>
      <c r="BJ56" s="29"/>
      <c r="BK56" s="29"/>
      <c r="BL56" s="29"/>
      <c r="BM56" s="29"/>
      <c r="BN56" s="29"/>
      <c r="BO56" s="29"/>
      <c r="BP56" s="29"/>
      <c r="BQ56" s="29"/>
      <c r="BR56" s="29"/>
      <c r="BS56" s="29"/>
      <c r="BT56" s="29"/>
      <c r="BU56" s="82"/>
    </row>
    <row r="57" spans="1:73" ht="23.25" customHeight="1" x14ac:dyDescent="0.2">
      <c r="A57" s="327"/>
      <c r="B57" s="327"/>
      <c r="C57" s="327"/>
      <c r="D57" s="327"/>
      <c r="E57" s="327"/>
      <c r="F57" s="20"/>
      <c r="G57" s="314"/>
      <c r="H57" s="315"/>
      <c r="I57" s="315"/>
      <c r="J57" s="315"/>
      <c r="K57" s="315"/>
      <c r="L57" s="316"/>
      <c r="M57" s="172"/>
      <c r="N57" s="320"/>
      <c r="O57" s="321"/>
      <c r="P57" s="321"/>
      <c r="Q57" s="321"/>
      <c r="R57" s="322"/>
      <c r="S57" s="12"/>
      <c r="T57" s="314"/>
      <c r="U57" s="315"/>
      <c r="V57" s="315"/>
      <c r="W57" s="315"/>
      <c r="X57" s="315"/>
      <c r="Y57" s="315"/>
      <c r="Z57" s="315"/>
      <c r="AA57" s="315"/>
      <c r="AB57" s="316"/>
      <c r="AC57" s="172"/>
      <c r="AD57" s="344"/>
      <c r="AE57" s="345"/>
      <c r="AF57" s="345"/>
      <c r="AG57" s="345"/>
      <c r="AH57" s="346"/>
      <c r="AI57" s="12"/>
      <c r="AJ57" s="90"/>
      <c r="AK57" s="172"/>
      <c r="AL57" s="172"/>
      <c r="AM57" s="21"/>
      <c r="AN57" s="21"/>
      <c r="AO57" s="21"/>
      <c r="AP57" s="21"/>
      <c r="AQ57" s="21"/>
      <c r="AR57" s="21"/>
      <c r="AS57" s="21"/>
      <c r="AT57" s="21"/>
      <c r="AU57" s="21"/>
      <c r="AV57" s="21"/>
      <c r="AW57" s="21"/>
      <c r="AX57" s="21"/>
      <c r="AY57" s="21"/>
      <c r="AZ57" s="21"/>
      <c r="BA57" s="92"/>
      <c r="BB57" s="92"/>
      <c r="BC57" s="92"/>
      <c r="BD57" s="92"/>
      <c r="BE57" s="92"/>
      <c r="BF57" s="12"/>
      <c r="BG57" s="29"/>
      <c r="BH57" s="29"/>
      <c r="BI57" s="29"/>
      <c r="BJ57" s="29"/>
      <c r="BK57" s="29"/>
      <c r="BL57" s="29"/>
      <c r="BM57" s="29"/>
      <c r="BN57" s="29"/>
      <c r="BO57" s="29"/>
      <c r="BP57" s="29"/>
      <c r="BQ57" s="29"/>
      <c r="BR57" s="29"/>
      <c r="BS57" s="29"/>
      <c r="BT57" s="29"/>
      <c r="BU57" s="82"/>
    </row>
    <row r="58" spans="1:73" ht="23.25" customHeight="1" x14ac:dyDescent="0.2">
      <c r="A58" s="219"/>
      <c r="B58" s="219"/>
      <c r="C58" s="219"/>
      <c r="D58" s="219"/>
      <c r="E58" s="219"/>
      <c r="F58" s="20"/>
      <c r="G58" s="219"/>
      <c r="H58" s="219"/>
      <c r="I58" s="219"/>
      <c r="J58" s="219"/>
      <c r="K58" s="219"/>
      <c r="L58" s="219"/>
      <c r="M58" s="12"/>
      <c r="N58" s="220"/>
      <c r="O58" s="220"/>
      <c r="P58" s="220"/>
      <c r="Q58" s="220"/>
      <c r="R58" s="220"/>
      <c r="S58" s="12"/>
      <c r="T58" s="219"/>
      <c r="U58" s="219"/>
      <c r="V58" s="219"/>
      <c r="W58" s="219"/>
      <c r="X58" s="219"/>
      <c r="Y58" s="219"/>
      <c r="Z58" s="219"/>
      <c r="AA58" s="219"/>
      <c r="AB58" s="219"/>
      <c r="AC58" s="12"/>
      <c r="AD58" s="221"/>
      <c r="AE58" s="221"/>
      <c r="AF58" s="221"/>
      <c r="AG58" s="221"/>
      <c r="AH58" s="221"/>
      <c r="AI58" s="12"/>
      <c r="AJ58" s="222"/>
      <c r="AK58" s="172"/>
      <c r="AL58" s="172"/>
      <c r="AM58" s="21"/>
      <c r="AN58" s="21"/>
      <c r="AO58" s="21"/>
      <c r="AP58" s="21"/>
      <c r="AQ58" s="21"/>
      <c r="AR58" s="21"/>
      <c r="AS58" s="21"/>
      <c r="AT58" s="21"/>
      <c r="AU58" s="21"/>
      <c r="AV58" s="21"/>
      <c r="AW58" s="21"/>
      <c r="AX58" s="21"/>
      <c r="AY58" s="21"/>
      <c r="AZ58" s="21"/>
      <c r="BA58" s="92"/>
      <c r="BB58" s="92"/>
      <c r="BC58" s="92"/>
      <c r="BD58" s="92"/>
      <c r="BE58" s="92"/>
      <c r="BF58" s="12"/>
      <c r="BG58" s="29"/>
      <c r="BH58" s="29"/>
      <c r="BI58" s="29"/>
      <c r="BJ58" s="29"/>
      <c r="BK58" s="29"/>
      <c r="BL58" s="29"/>
      <c r="BM58" s="29"/>
      <c r="BN58" s="29"/>
      <c r="BO58" s="29"/>
      <c r="BP58" s="29"/>
      <c r="BQ58" s="29"/>
      <c r="BR58" s="29"/>
      <c r="BS58" s="29"/>
      <c r="BT58" s="29"/>
      <c r="BU58" s="82"/>
    </row>
    <row r="59" spans="1:73" ht="23.25" customHeight="1" x14ac:dyDescent="0.2">
      <c r="A59" s="283" t="s">
        <v>281</v>
      </c>
      <c r="B59" s="283"/>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3"/>
      <c r="AK59" s="11"/>
      <c r="AL59" s="11"/>
      <c r="AM59" s="11"/>
      <c r="AN59" s="21"/>
      <c r="AO59" s="21"/>
      <c r="AP59" s="21"/>
      <c r="AQ59" s="21"/>
      <c r="AR59" s="21"/>
      <c r="AS59" s="21"/>
      <c r="AT59" s="21"/>
      <c r="AU59" s="21"/>
      <c r="AV59" s="21"/>
      <c r="AW59" s="21"/>
      <c r="AX59" s="21"/>
      <c r="AY59" s="21"/>
      <c r="AZ59" s="21"/>
      <c r="BA59" s="92"/>
      <c r="BB59" s="92"/>
      <c r="BC59" s="92"/>
      <c r="BD59" s="92"/>
      <c r="BE59" s="92"/>
      <c r="BF59" s="12"/>
      <c r="BG59" s="29"/>
      <c r="BH59" s="29"/>
      <c r="BI59" s="29"/>
      <c r="BJ59" s="29"/>
      <c r="BK59" s="29"/>
      <c r="BL59" s="29"/>
      <c r="BM59" s="29"/>
      <c r="BN59" s="29"/>
      <c r="BO59" s="29"/>
      <c r="BP59" s="29"/>
      <c r="BQ59" s="29"/>
      <c r="BR59" s="29"/>
      <c r="BS59" s="29"/>
      <c r="BT59" s="29"/>
      <c r="BU59" s="82"/>
    </row>
    <row r="60" spans="1:73" ht="27" customHeight="1" x14ac:dyDescent="0.35">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8"/>
      <c r="AD60" s="218"/>
      <c r="AE60" s="21"/>
      <c r="AF60" s="21"/>
      <c r="AG60" s="21"/>
      <c r="AH60" s="21"/>
      <c r="AI60" s="21"/>
      <c r="AJ60" s="21"/>
      <c r="AK60" s="65"/>
      <c r="AL60" s="65"/>
      <c r="AM60" s="65"/>
      <c r="AN60" s="65"/>
      <c r="AO60" s="65"/>
      <c r="AP60" s="65"/>
      <c r="AQ60" s="66"/>
      <c r="AR60" s="66"/>
      <c r="AS60" s="66"/>
      <c r="AT60" s="66"/>
      <c r="AU60" s="66"/>
      <c r="AV60" s="66"/>
      <c r="AW60" s="66"/>
      <c r="AX60" s="66"/>
      <c r="AY60" s="67"/>
      <c r="AZ60" s="67"/>
      <c r="BA60" s="68"/>
      <c r="BB60" s="68"/>
      <c r="BC60" s="68"/>
      <c r="BD60" s="68"/>
      <c r="BE60" s="68"/>
      <c r="BF60" s="68"/>
      <c r="BG60" s="69"/>
      <c r="BH60" s="69"/>
      <c r="BI60" s="69"/>
      <c r="BJ60" s="69"/>
      <c r="BK60" s="69"/>
      <c r="BL60" s="69"/>
      <c r="BM60" s="69"/>
      <c r="BN60" s="69"/>
      <c r="BO60" s="69"/>
      <c r="BP60" s="69"/>
      <c r="BQ60" s="69"/>
      <c r="BR60" s="69"/>
      <c r="BS60" s="69"/>
      <c r="BT60" s="69"/>
      <c r="BU60" s="84"/>
    </row>
    <row r="61" spans="1:73" ht="23.25" customHeight="1" x14ac:dyDescent="0.2">
      <c r="A61" s="34" t="s">
        <v>145</v>
      </c>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83"/>
    </row>
    <row r="62" spans="1:73" ht="23.25" customHeight="1" x14ac:dyDescent="0.2">
      <c r="A62" s="329" t="s">
        <v>146</v>
      </c>
      <c r="B62" s="330"/>
      <c r="C62" s="330"/>
      <c r="D62" s="330"/>
      <c r="E62" s="330"/>
      <c r="F62" s="330"/>
      <c r="G62" s="330"/>
      <c r="H62" s="330"/>
      <c r="I62" s="330"/>
      <c r="J62" s="330"/>
      <c r="K62" s="330"/>
      <c r="L62" s="330"/>
      <c r="M62" s="330"/>
      <c r="N62" s="330"/>
      <c r="O62" s="330"/>
      <c r="P62" s="330"/>
      <c r="Q62" s="330"/>
      <c r="R62" s="330"/>
      <c r="S62" s="330"/>
      <c r="T62" s="330"/>
      <c r="U62" s="330"/>
      <c r="V62" s="330"/>
      <c r="W62" s="330"/>
      <c r="X62" s="330"/>
      <c r="Y62" s="330"/>
      <c r="Z62" s="330"/>
      <c r="AA62" s="330"/>
      <c r="AB62" s="330"/>
      <c r="AC62" s="330"/>
      <c r="AD62" s="330"/>
      <c r="AE62" s="330"/>
      <c r="AF62" s="330"/>
      <c r="AG62" s="330"/>
      <c r="AH62" s="330"/>
      <c r="AI62" s="330"/>
      <c r="AJ62" s="330"/>
      <c r="AK62" s="330"/>
      <c r="AL62" s="330"/>
      <c r="AM62" s="330"/>
      <c r="AN62" s="330"/>
      <c r="AO62" s="330"/>
      <c r="AP62" s="330"/>
      <c r="AQ62" s="330"/>
      <c r="AR62" s="330"/>
      <c r="AS62" s="330"/>
      <c r="AT62" s="330"/>
      <c r="AU62" s="330"/>
      <c r="AV62" s="330"/>
      <c r="AW62" s="330"/>
      <c r="AX62" s="330"/>
      <c r="AY62" s="330"/>
      <c r="AZ62" s="330"/>
      <c r="BA62" s="330"/>
      <c r="BB62" s="330"/>
      <c r="BC62" s="330"/>
      <c r="BD62" s="330"/>
      <c r="BE62" s="330"/>
      <c r="BF62" s="330"/>
      <c r="BG62" s="330"/>
      <c r="BH62" s="330"/>
      <c r="BI62" s="330"/>
      <c r="BJ62" s="330"/>
      <c r="BK62" s="330"/>
      <c r="BL62" s="330"/>
      <c r="BM62" s="330"/>
      <c r="BN62" s="330"/>
      <c r="BO62" s="330"/>
      <c r="BP62" s="330"/>
      <c r="BQ62" s="330"/>
      <c r="BR62" s="330"/>
      <c r="BS62" s="330"/>
      <c r="BT62" s="330"/>
      <c r="BU62" s="331"/>
    </row>
    <row r="63" spans="1:73" ht="24" customHeight="1" x14ac:dyDescent="0.2">
      <c r="A63" s="85"/>
      <c r="B63" s="23"/>
      <c r="C63" s="23"/>
      <c r="D63" s="23"/>
      <c r="E63" s="23"/>
      <c r="F63" s="23"/>
      <c r="G63" s="23"/>
      <c r="H63" s="23"/>
      <c r="I63" s="23"/>
      <c r="J63" s="23"/>
      <c r="K63" s="23"/>
      <c r="L63" s="23"/>
      <c r="M63" s="23"/>
      <c r="N63" s="23"/>
      <c r="O63" s="23"/>
      <c r="P63" s="23"/>
      <c r="Q63" s="23"/>
      <c r="R63" s="23"/>
      <c r="S63" s="12"/>
      <c r="T63" s="12"/>
      <c r="U63" s="12"/>
      <c r="V63" s="12"/>
      <c r="W63" s="12"/>
      <c r="X63" s="12"/>
      <c r="Y63" s="12"/>
      <c r="Z63" s="12"/>
      <c r="AA63" s="12"/>
      <c r="AB63" s="12"/>
      <c r="AC63" s="12"/>
      <c r="AD63" s="12"/>
      <c r="AE63" s="12"/>
      <c r="AF63" s="12"/>
      <c r="AG63" s="12"/>
      <c r="AH63" s="12"/>
      <c r="AI63" s="12"/>
      <c r="AJ63" s="23"/>
      <c r="AK63" s="23"/>
      <c r="AL63" s="23"/>
      <c r="AM63" s="23"/>
      <c r="AN63" s="23"/>
      <c r="AO63" s="23"/>
      <c r="AP63" s="23"/>
      <c r="AQ63" s="23"/>
      <c r="AR63" s="23"/>
      <c r="AS63" s="23"/>
      <c r="AT63" s="23"/>
      <c r="AU63" s="23"/>
      <c r="AV63" s="23"/>
      <c r="AW63" s="23"/>
      <c r="AX63" s="23"/>
      <c r="AY63" s="23"/>
      <c r="AZ63" s="23"/>
      <c r="BA63" s="23"/>
      <c r="BB63" s="23"/>
      <c r="BC63" s="23"/>
      <c r="BD63" s="23"/>
      <c r="BE63" s="23"/>
      <c r="BF63" s="23"/>
      <c r="BG63" s="23"/>
      <c r="BH63" s="23"/>
      <c r="BI63" s="23"/>
      <c r="BJ63" s="23"/>
      <c r="BK63" s="23"/>
      <c r="BL63" s="23"/>
      <c r="BM63" s="23"/>
      <c r="BN63" s="23"/>
      <c r="BO63" s="23"/>
      <c r="BP63" s="23"/>
      <c r="BQ63" s="23"/>
      <c r="BR63" s="23"/>
      <c r="BS63" s="23"/>
      <c r="BT63" s="23"/>
      <c r="BU63" s="86"/>
    </row>
    <row r="64" spans="1:73" ht="33" customHeight="1" x14ac:dyDescent="0.2">
      <c r="A64" s="332" t="s">
        <v>147</v>
      </c>
      <c r="B64" s="333"/>
      <c r="C64" s="333"/>
      <c r="D64" s="333"/>
      <c r="E64" s="166" t="s">
        <v>148</v>
      </c>
      <c r="F64" s="166"/>
      <c r="G64" s="166"/>
      <c r="H64" s="166"/>
      <c r="I64" s="166"/>
      <c r="J64" s="166"/>
      <c r="K64" s="166"/>
      <c r="L64" s="178"/>
      <c r="M64" s="167" t="s">
        <v>149</v>
      </c>
      <c r="N64" s="12"/>
      <c r="O64" s="12"/>
      <c r="P64" s="12"/>
      <c r="Q64" s="12"/>
      <c r="R64" s="12"/>
      <c r="S64" s="172"/>
      <c r="T64" s="70" t="s">
        <v>233</v>
      </c>
      <c r="U64" s="70"/>
      <c r="V64" s="70"/>
      <c r="W64" s="70"/>
      <c r="X64" s="70"/>
      <c r="Y64" s="70"/>
      <c r="Z64" s="70"/>
      <c r="AA64" s="70"/>
      <c r="AB64" s="70"/>
      <c r="AC64" s="70"/>
      <c r="AD64" s="70"/>
      <c r="AE64" s="70"/>
      <c r="AF64" s="70"/>
      <c r="AG64" s="70"/>
      <c r="AH64" s="70"/>
      <c r="AI64" s="70"/>
      <c r="AJ64" s="70"/>
      <c r="AK64" s="12"/>
      <c r="AL64" s="12"/>
      <c r="AM64" s="12"/>
      <c r="AN64" s="12"/>
      <c r="AO64" s="12"/>
      <c r="AP64" s="12"/>
      <c r="AQ64" s="12"/>
      <c r="AR64" s="12"/>
      <c r="AS64" s="12"/>
      <c r="AT64" s="12"/>
      <c r="AU64" s="12"/>
      <c r="AV64" s="12"/>
      <c r="AW64" s="12"/>
      <c r="AX64" s="12"/>
      <c r="AY64" s="12"/>
      <c r="AZ64" s="12"/>
      <c r="BA64" s="12"/>
      <c r="BB64" s="12"/>
      <c r="BC64" s="12"/>
      <c r="BD64" s="12"/>
      <c r="BE64" s="12"/>
      <c r="BF64" s="12"/>
      <c r="BG64" s="29"/>
      <c r="BH64" s="29"/>
      <c r="BI64" s="29"/>
      <c r="BJ64" s="29"/>
      <c r="BK64" s="29"/>
      <c r="BL64" s="29"/>
      <c r="BM64" s="29"/>
      <c r="BN64" s="29"/>
      <c r="BO64" s="29"/>
      <c r="BP64" s="29"/>
      <c r="BQ64" s="29"/>
      <c r="BR64" s="29"/>
      <c r="BS64" s="29"/>
      <c r="BT64" s="29"/>
      <c r="BU64" s="82"/>
    </row>
    <row r="65" spans="1:73" ht="33" customHeight="1" x14ac:dyDescent="0.2">
      <c r="A65" s="325" t="s">
        <v>73</v>
      </c>
      <c r="B65" s="325"/>
      <c r="C65" s="325"/>
      <c r="D65" s="326"/>
      <c r="E65" s="310" t="s">
        <v>150</v>
      </c>
      <c r="F65" s="310"/>
      <c r="G65" s="310"/>
      <c r="H65" s="310"/>
      <c r="I65" s="310"/>
      <c r="J65" s="310"/>
      <c r="K65" s="310"/>
      <c r="L65" s="178"/>
      <c r="M65" s="168" t="str">
        <f>IF(COUNTA(A11,J11)=2,Listenwerte!P4,Listenwerte!P5)</f>
        <v>Non</v>
      </c>
      <c r="N65" s="12"/>
      <c r="O65" s="12"/>
      <c r="P65" s="12"/>
      <c r="Q65" s="12"/>
      <c r="R65" s="12"/>
      <c r="S65" s="172"/>
      <c r="T65" s="335"/>
      <c r="U65" s="336"/>
      <c r="V65" s="336"/>
      <c r="W65" s="336"/>
      <c r="X65" s="336"/>
      <c r="Y65" s="336"/>
      <c r="Z65" s="336"/>
      <c r="AA65" s="336"/>
      <c r="AB65" s="336"/>
      <c r="AC65" s="336"/>
      <c r="AD65" s="337"/>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29"/>
      <c r="BH65" s="29"/>
      <c r="BI65" s="29"/>
      <c r="BJ65" s="29"/>
      <c r="BK65" s="29"/>
      <c r="BL65" s="29"/>
      <c r="BM65" s="29"/>
      <c r="BN65" s="29"/>
      <c r="BO65" s="29"/>
      <c r="BP65" s="29"/>
      <c r="BQ65" s="29"/>
      <c r="BR65" s="29"/>
      <c r="BS65" s="29"/>
      <c r="BT65" s="29"/>
      <c r="BU65" s="82"/>
    </row>
    <row r="66" spans="1:73" ht="33" customHeight="1" x14ac:dyDescent="0.2">
      <c r="A66" s="325" t="s">
        <v>71</v>
      </c>
      <c r="B66" s="325"/>
      <c r="C66" s="325"/>
      <c r="D66" s="326"/>
      <c r="E66" s="310" t="s">
        <v>151</v>
      </c>
      <c r="F66" s="310"/>
      <c r="G66" s="310"/>
      <c r="H66" s="310"/>
      <c r="I66" s="310"/>
      <c r="J66" s="310"/>
      <c r="K66" s="310"/>
      <c r="L66" s="178"/>
      <c r="M66" s="168" t="str">
        <f>IF(COUNTA(A17,O17,V17,AC17)=4,Listenwerte!P4,Listenwerte!P5)</f>
        <v>Non</v>
      </c>
      <c r="N66" s="12"/>
      <c r="O66" s="12"/>
      <c r="P66" s="12"/>
      <c r="Q66" s="12"/>
      <c r="R66" s="71"/>
      <c r="S66" s="172"/>
      <c r="T66" s="338"/>
      <c r="U66" s="339"/>
      <c r="V66" s="339"/>
      <c r="W66" s="339"/>
      <c r="X66" s="339"/>
      <c r="Y66" s="339"/>
      <c r="Z66" s="339"/>
      <c r="AA66" s="339"/>
      <c r="AB66" s="339"/>
      <c r="AC66" s="339"/>
      <c r="AD66" s="340"/>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29"/>
      <c r="BH66" s="29"/>
      <c r="BI66" s="29"/>
      <c r="BJ66" s="29"/>
      <c r="BK66" s="29"/>
      <c r="BL66" s="29"/>
      <c r="BM66" s="29"/>
      <c r="BN66" s="29"/>
      <c r="BO66" s="29"/>
      <c r="BP66" s="29"/>
      <c r="BQ66" s="29"/>
      <c r="BR66" s="29"/>
      <c r="BS66" s="29"/>
      <c r="BT66" s="29"/>
      <c r="BU66" s="82"/>
    </row>
    <row r="67" spans="1:73" ht="33" customHeight="1" x14ac:dyDescent="0.2">
      <c r="A67" s="325" t="s">
        <v>72</v>
      </c>
      <c r="B67" s="325"/>
      <c r="C67" s="325"/>
      <c r="D67" s="326"/>
      <c r="E67" s="334" t="s">
        <v>218</v>
      </c>
      <c r="F67" s="334"/>
      <c r="G67" s="334"/>
      <c r="H67" s="334"/>
      <c r="I67" s="334"/>
      <c r="J67" s="334"/>
      <c r="K67" s="334"/>
      <c r="L67" s="334"/>
      <c r="M67" s="168" t="str">
        <f>IF(COUNTA(N52,T52)=2,Listenwerte!P4,Listenwerte!P5)</f>
        <v>Non</v>
      </c>
      <c r="N67" s="12"/>
      <c r="O67" s="12"/>
      <c r="P67" s="12"/>
      <c r="Q67" s="12"/>
      <c r="R67" s="12"/>
      <c r="S67" s="172"/>
      <c r="T67" s="338"/>
      <c r="U67" s="339"/>
      <c r="V67" s="339"/>
      <c r="W67" s="339"/>
      <c r="X67" s="339"/>
      <c r="Y67" s="339"/>
      <c r="Z67" s="339"/>
      <c r="AA67" s="339"/>
      <c r="AB67" s="339"/>
      <c r="AC67" s="339"/>
      <c r="AD67" s="340"/>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29"/>
      <c r="BH67" s="29"/>
      <c r="BI67" s="29"/>
      <c r="BJ67" s="29"/>
      <c r="BK67" s="29"/>
      <c r="BL67" s="29"/>
      <c r="BM67" s="29"/>
      <c r="BN67" s="29"/>
      <c r="BO67" s="29"/>
      <c r="BP67" s="29"/>
      <c r="BQ67" s="29"/>
      <c r="BR67" s="29"/>
      <c r="BS67" s="29"/>
      <c r="BT67" s="29"/>
      <c r="BU67" s="82"/>
    </row>
    <row r="68" spans="1:73" ht="33" customHeight="1" x14ac:dyDescent="0.2">
      <c r="A68" s="325" t="s">
        <v>72</v>
      </c>
      <c r="B68" s="325"/>
      <c r="C68" s="325"/>
      <c r="D68" s="326"/>
      <c r="E68" s="334" t="s">
        <v>152</v>
      </c>
      <c r="F68" s="334"/>
      <c r="G68" s="334"/>
      <c r="H68" s="334"/>
      <c r="I68" s="334"/>
      <c r="J68" s="334"/>
      <c r="K68" s="334"/>
      <c r="L68" s="334"/>
      <c r="M68" s="168" t="str">
        <f>IF(COUNTA(A57,G57,N57,T57,AD57,AJ57)=6,Listenwerte!P4,Listenwerte!P5)</f>
        <v>Non</v>
      </c>
      <c r="N68" s="12"/>
      <c r="O68" s="12"/>
      <c r="P68" s="12"/>
      <c r="Q68" s="12"/>
      <c r="R68" s="12"/>
      <c r="S68" s="172"/>
      <c r="T68" s="338"/>
      <c r="U68" s="339"/>
      <c r="V68" s="339"/>
      <c r="W68" s="339"/>
      <c r="X68" s="339"/>
      <c r="Y68" s="339"/>
      <c r="Z68" s="339"/>
      <c r="AA68" s="339"/>
      <c r="AB68" s="339"/>
      <c r="AC68" s="339"/>
      <c r="AD68" s="340"/>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29"/>
      <c r="BH68" s="29"/>
      <c r="BI68" s="29"/>
      <c r="BJ68" s="29"/>
      <c r="BK68" s="29"/>
      <c r="BL68" s="29"/>
      <c r="BM68" s="29"/>
      <c r="BN68" s="29"/>
      <c r="BO68" s="29"/>
      <c r="BP68" s="29"/>
      <c r="BQ68" s="29"/>
      <c r="BR68" s="29"/>
      <c r="BS68" s="29"/>
      <c r="BT68" s="29"/>
      <c r="BU68" s="82"/>
    </row>
    <row r="69" spans="1:73" ht="33" customHeight="1" x14ac:dyDescent="0.2">
      <c r="A69" s="308" t="s">
        <v>154</v>
      </c>
      <c r="B69" s="308"/>
      <c r="C69" s="308"/>
      <c r="D69" s="309"/>
      <c r="E69" s="177" t="s">
        <v>153</v>
      </c>
      <c r="F69" s="177"/>
      <c r="G69" s="177"/>
      <c r="H69" s="177"/>
      <c r="I69" s="177"/>
      <c r="J69" s="177"/>
      <c r="K69" s="177"/>
      <c r="L69" s="179"/>
      <c r="M69" s="168" t="str">
        <f>IF(COUNTA('Données personnelles'!A13,'Données personnelles'!H13,'Données personnelles'!O13,'Données personnelles'!V13,'Données personnelles'!A16,'Données personnelles'!H16,'Données personnelles'!O16,'Données personnelles'!V16,'Données personnelles'!A19,'Données personnelles'!H19,'Données personnelles'!O19,'Données personnelles'!V19,'Données personnelles'!AC19,'Données personnelles'!A22,'Données personnelles'!O22,'Données personnelles'!A27,'Données personnelles'!H27,'Données personnelles'!O27,'Données personnelles'!V27,'Données personnelles'!AC27,'Données personnelles'!A32,'Données personnelles'!J32,'Données personnelles'!A37)&gt;0,Listenwerte!P4,Listenwerte!P5)</f>
        <v>Non</v>
      </c>
      <c r="N69" s="12"/>
      <c r="O69" s="12"/>
      <c r="P69" s="12"/>
      <c r="Q69" s="12"/>
      <c r="R69" s="12"/>
      <c r="S69" s="172"/>
      <c r="T69" s="341"/>
      <c r="U69" s="342"/>
      <c r="V69" s="342"/>
      <c r="W69" s="342"/>
      <c r="X69" s="342"/>
      <c r="Y69" s="342"/>
      <c r="Z69" s="342"/>
      <c r="AA69" s="342"/>
      <c r="AB69" s="342"/>
      <c r="AC69" s="342"/>
      <c r="AD69" s="343"/>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29"/>
      <c r="BH69" s="29"/>
      <c r="BI69" s="29"/>
      <c r="BJ69" s="29"/>
      <c r="BK69" s="29"/>
      <c r="BL69" s="29"/>
      <c r="BM69" s="29"/>
      <c r="BN69" s="29"/>
      <c r="BO69" s="29"/>
      <c r="BP69" s="29"/>
      <c r="BQ69" s="29"/>
      <c r="BR69" s="29"/>
      <c r="BS69" s="29"/>
      <c r="BT69" s="29"/>
      <c r="BU69" s="82"/>
    </row>
    <row r="70" spans="1:73" ht="22.5" customHeight="1" thickBot="1" x14ac:dyDescent="0.25">
      <c r="A70" s="87"/>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88"/>
      <c r="BH70" s="88"/>
      <c r="BI70" s="88"/>
      <c r="BJ70" s="88"/>
      <c r="BK70" s="88"/>
      <c r="BL70" s="88"/>
      <c r="BM70" s="88"/>
      <c r="BN70" s="88"/>
      <c r="BO70" s="88"/>
      <c r="BP70" s="88"/>
      <c r="BQ70" s="88"/>
      <c r="BR70" s="88"/>
      <c r="BS70" s="88"/>
      <c r="BT70" s="88"/>
      <c r="BU70" s="89"/>
    </row>
  </sheetData>
  <sheetProtection algorithmName="SHA-512" hashValue="VBFo1rp2WgFy4QxmrSGOp3IwAdVT48q9ijl+dIbkrXQDcFKj0H5gpNYI8VZCunSYwr2sHFyHvFOjyvttzIXQzg==" saltValue="tkqdZtOWzdO1BwLsp1Oy8g==" spinCount="100000" sheet="1" sort="0" autoFilter="0"/>
  <dataConsolidate/>
  <mergeCells count="340">
    <mergeCell ref="BD40:BI40"/>
    <mergeCell ref="Z37:AE37"/>
    <mergeCell ref="AF37:AH37"/>
    <mergeCell ref="AM37:AP37"/>
    <mergeCell ref="AQ37:AZ37"/>
    <mergeCell ref="BA37:BC37"/>
    <mergeCell ref="BD37:BI37"/>
    <mergeCell ref="V32:Y32"/>
    <mergeCell ref="V33:Y33"/>
    <mergeCell ref="V34:Y34"/>
    <mergeCell ref="V35:Y35"/>
    <mergeCell ref="BD33:BI33"/>
    <mergeCell ref="AM36:AP36"/>
    <mergeCell ref="BA34:BC34"/>
    <mergeCell ref="Z34:AE34"/>
    <mergeCell ref="Z33:AE33"/>
    <mergeCell ref="AI39:AL39"/>
    <mergeCell ref="AM27:AP27"/>
    <mergeCell ref="AQ27:AZ27"/>
    <mergeCell ref="BA28:BC28"/>
    <mergeCell ref="BD28:BI28"/>
    <mergeCell ref="AF32:AH32"/>
    <mergeCell ref="AI32:AL32"/>
    <mergeCell ref="AM32:AP32"/>
    <mergeCell ref="AQ32:AZ32"/>
    <mergeCell ref="F28:H28"/>
    <mergeCell ref="I28:U28"/>
    <mergeCell ref="AI31:AL31"/>
    <mergeCell ref="AM31:AP31"/>
    <mergeCell ref="AI30:AL30"/>
    <mergeCell ref="V31:Y31"/>
    <mergeCell ref="Z28:AE28"/>
    <mergeCell ref="AF28:AH28"/>
    <mergeCell ref="AI28:AL28"/>
    <mergeCell ref="AM30:AP30"/>
    <mergeCell ref="Z32:AE32"/>
    <mergeCell ref="V28:Y28"/>
    <mergeCell ref="V29:Y29"/>
    <mergeCell ref="AI27:AL27"/>
    <mergeCell ref="Z27:AE27"/>
    <mergeCell ref="AF27:AH27"/>
    <mergeCell ref="BJ23:BU23"/>
    <mergeCell ref="A23:AP23"/>
    <mergeCell ref="A6:BU6"/>
    <mergeCell ref="A7:BU7"/>
    <mergeCell ref="AI40:AL40"/>
    <mergeCell ref="AM40:AP40"/>
    <mergeCell ref="AQ40:AZ40"/>
    <mergeCell ref="A49:BU49"/>
    <mergeCell ref="A54:BU54"/>
    <mergeCell ref="AM26:AP26"/>
    <mergeCell ref="AM28:AP28"/>
    <mergeCell ref="BD38:BI38"/>
    <mergeCell ref="A50:H50"/>
    <mergeCell ref="AI35:AL35"/>
    <mergeCell ref="AF46:AH46"/>
    <mergeCell ref="A40:E40"/>
    <mergeCell ref="F40:H40"/>
    <mergeCell ref="I40:U40"/>
    <mergeCell ref="A27:E27"/>
    <mergeCell ref="F27:H27"/>
    <mergeCell ref="A32:E32"/>
    <mergeCell ref="AM34:AP34"/>
    <mergeCell ref="A46:AE46"/>
    <mergeCell ref="A28:E28"/>
    <mergeCell ref="R1:AA1"/>
    <mergeCell ref="BA16:BA17"/>
    <mergeCell ref="AI25:AL25"/>
    <mergeCell ref="AI26:AL26"/>
    <mergeCell ref="AM25:AP25"/>
    <mergeCell ref="I26:U26"/>
    <mergeCell ref="Z26:AE26"/>
    <mergeCell ref="AF26:AH26"/>
    <mergeCell ref="AI24:AP24"/>
    <mergeCell ref="AQ26:AZ26"/>
    <mergeCell ref="J11:Q11"/>
    <mergeCell ref="H17:M17"/>
    <mergeCell ref="O17:T17"/>
    <mergeCell ref="AV2:BA2"/>
    <mergeCell ref="AI2:AN2"/>
    <mergeCell ref="AO2:AU2"/>
    <mergeCell ref="AC16:AH16"/>
    <mergeCell ref="AF24:AH25"/>
    <mergeCell ref="AQ24:AX25"/>
    <mergeCell ref="U24:U25"/>
    <mergeCell ref="I24:T25"/>
    <mergeCell ref="Z24:AE25"/>
    <mergeCell ref="A8:BU8"/>
    <mergeCell ref="A13:BU13"/>
    <mergeCell ref="A48:BU48"/>
    <mergeCell ref="AF40:AH40"/>
    <mergeCell ref="V43:Y43"/>
    <mergeCell ref="V44:Y44"/>
    <mergeCell ref="V45:Y45"/>
    <mergeCell ref="BM40:BU40"/>
    <mergeCell ref="A29:E29"/>
    <mergeCell ref="F29:H29"/>
    <mergeCell ref="I29:U29"/>
    <mergeCell ref="Z29:AE29"/>
    <mergeCell ref="AF29:AH29"/>
    <mergeCell ref="AI29:AL29"/>
    <mergeCell ref="AM29:AP29"/>
    <mergeCell ref="A30:E30"/>
    <mergeCell ref="F30:H30"/>
    <mergeCell ref="I30:U30"/>
    <mergeCell ref="Z30:AE30"/>
    <mergeCell ref="AF30:AH30"/>
    <mergeCell ref="V30:Y30"/>
    <mergeCell ref="A31:E31"/>
    <mergeCell ref="F31:H31"/>
    <mergeCell ref="I31:U31"/>
    <mergeCell ref="Z31:AE31"/>
    <mergeCell ref="AF31:AH31"/>
    <mergeCell ref="BM28:BU28"/>
    <mergeCell ref="BA29:BC29"/>
    <mergeCell ref="BD29:BI29"/>
    <mergeCell ref="BJ29:BL29"/>
    <mergeCell ref="BM29:BU29"/>
    <mergeCell ref="AQ29:AZ29"/>
    <mergeCell ref="AQ28:AZ28"/>
    <mergeCell ref="BA31:BC31"/>
    <mergeCell ref="BD31:BI31"/>
    <mergeCell ref="BJ31:BL31"/>
    <mergeCell ref="BM31:BU31"/>
    <mergeCell ref="BM30:BU30"/>
    <mergeCell ref="AQ31:AZ31"/>
    <mergeCell ref="AQ30:AZ30"/>
    <mergeCell ref="BA30:BC30"/>
    <mergeCell ref="BD30:BI30"/>
    <mergeCell ref="BJ30:BL30"/>
    <mergeCell ref="BJ28:BL28"/>
    <mergeCell ref="BM26:BU26"/>
    <mergeCell ref="BM24:BU25"/>
    <mergeCell ref="BD27:BI27"/>
    <mergeCell ref="BJ27:BL27"/>
    <mergeCell ref="BM27:BU27"/>
    <mergeCell ref="BA24:BC25"/>
    <mergeCell ref="BA26:BC26"/>
    <mergeCell ref="BD24:BI25"/>
    <mergeCell ref="BJ24:BL25"/>
    <mergeCell ref="BJ26:BL26"/>
    <mergeCell ref="BD26:BI26"/>
    <mergeCell ref="BA27:BC27"/>
    <mergeCell ref="A24:D25"/>
    <mergeCell ref="F24:G25"/>
    <mergeCell ref="H24:H25"/>
    <mergeCell ref="V24:X25"/>
    <mergeCell ref="Y24:Y25"/>
    <mergeCell ref="V26:Y26"/>
    <mergeCell ref="V27:Y27"/>
    <mergeCell ref="F34:H34"/>
    <mergeCell ref="I34:U34"/>
    <mergeCell ref="A33:E33"/>
    <mergeCell ref="F33:H33"/>
    <mergeCell ref="I33:U33"/>
    <mergeCell ref="E24:E25"/>
    <mergeCell ref="A26:E26"/>
    <mergeCell ref="F26:H26"/>
    <mergeCell ref="I27:U27"/>
    <mergeCell ref="F32:H32"/>
    <mergeCell ref="I32:U32"/>
    <mergeCell ref="BJ32:BL32"/>
    <mergeCell ref="BM32:BU32"/>
    <mergeCell ref="AI34:AL34"/>
    <mergeCell ref="BD34:BI34"/>
    <mergeCell ref="BJ34:BL34"/>
    <mergeCell ref="BM34:BU34"/>
    <mergeCell ref="AF33:AH33"/>
    <mergeCell ref="AF34:AH34"/>
    <mergeCell ref="BJ35:BL35"/>
    <mergeCell ref="BM35:BU35"/>
    <mergeCell ref="AQ34:AZ34"/>
    <mergeCell ref="AI33:AL33"/>
    <mergeCell ref="AM33:AP33"/>
    <mergeCell ref="AQ33:AZ33"/>
    <mergeCell ref="BA33:BC33"/>
    <mergeCell ref="AF35:AH35"/>
    <mergeCell ref="AM35:AP35"/>
    <mergeCell ref="AQ35:AZ35"/>
    <mergeCell ref="BA35:BC35"/>
    <mergeCell ref="BD35:BI35"/>
    <mergeCell ref="BJ33:BL33"/>
    <mergeCell ref="BM33:BU33"/>
    <mergeCell ref="A11:H11"/>
    <mergeCell ref="A17:F17"/>
    <mergeCell ref="A16:F16"/>
    <mergeCell ref="BP11:BQ11"/>
    <mergeCell ref="V17:AA17"/>
    <mergeCell ref="AC17:AH17"/>
    <mergeCell ref="A20:V20"/>
    <mergeCell ref="X20:Z20"/>
    <mergeCell ref="AB20:AM20"/>
    <mergeCell ref="BJ40:BL40"/>
    <mergeCell ref="V37:Y37"/>
    <mergeCell ref="V38:Y38"/>
    <mergeCell ref="V39:Y39"/>
    <mergeCell ref="V40:Y40"/>
    <mergeCell ref="Z40:AE40"/>
    <mergeCell ref="BA40:BC40"/>
    <mergeCell ref="A14:BU14"/>
    <mergeCell ref="A22:BU22"/>
    <mergeCell ref="F36:H36"/>
    <mergeCell ref="AF39:AH39"/>
    <mergeCell ref="AM39:AP39"/>
    <mergeCell ref="AI37:AL37"/>
    <mergeCell ref="AI36:AL36"/>
    <mergeCell ref="V36:Y36"/>
    <mergeCell ref="BA36:BC36"/>
    <mergeCell ref="BD36:BI36"/>
    <mergeCell ref="AQ39:AZ39"/>
    <mergeCell ref="BA39:BC39"/>
    <mergeCell ref="F37:H37"/>
    <mergeCell ref="I37:U37"/>
    <mergeCell ref="BJ39:BL39"/>
    <mergeCell ref="BM39:BU39"/>
    <mergeCell ref="F38:H38"/>
    <mergeCell ref="A37:E37"/>
    <mergeCell ref="BJ37:BL37"/>
    <mergeCell ref="BM37:BU37"/>
    <mergeCell ref="AQ36:AZ36"/>
    <mergeCell ref="Z36:AE36"/>
    <mergeCell ref="AF36:AH36"/>
    <mergeCell ref="A36:E36"/>
    <mergeCell ref="A38:E38"/>
    <mergeCell ref="BJ36:BL36"/>
    <mergeCell ref="I38:U38"/>
    <mergeCell ref="Z38:AE38"/>
    <mergeCell ref="AF38:AH38"/>
    <mergeCell ref="AM38:AP38"/>
    <mergeCell ref="BA38:BC38"/>
    <mergeCell ref="AQ38:AZ38"/>
    <mergeCell ref="AI38:AL38"/>
    <mergeCell ref="BM38:BU38"/>
    <mergeCell ref="BM36:BU36"/>
    <mergeCell ref="BD42:BI42"/>
    <mergeCell ref="BJ42:BL42"/>
    <mergeCell ref="BM42:BU42"/>
    <mergeCell ref="F41:H41"/>
    <mergeCell ref="I41:U41"/>
    <mergeCell ref="Z41:AE41"/>
    <mergeCell ref="AF41:AH41"/>
    <mergeCell ref="BJ41:BL41"/>
    <mergeCell ref="V41:Y41"/>
    <mergeCell ref="V42:Y42"/>
    <mergeCell ref="BM41:BU41"/>
    <mergeCell ref="I42:U42"/>
    <mergeCell ref="AI45:AL45"/>
    <mergeCell ref="AM45:AP45"/>
    <mergeCell ref="AQ45:AZ45"/>
    <mergeCell ref="BA45:BC45"/>
    <mergeCell ref="Z42:AE42"/>
    <mergeCell ref="AF42:AH42"/>
    <mergeCell ref="AI42:AL42"/>
    <mergeCell ref="AM42:AP42"/>
    <mergeCell ref="AQ42:AZ42"/>
    <mergeCell ref="BA42:BC42"/>
    <mergeCell ref="AI43:AL43"/>
    <mergeCell ref="AM43:AP43"/>
    <mergeCell ref="AQ43:AZ43"/>
    <mergeCell ref="BA43:BC43"/>
    <mergeCell ref="BD43:BI43"/>
    <mergeCell ref="BJ43:BL43"/>
    <mergeCell ref="BM43:BU43"/>
    <mergeCell ref="BJ44:BL44"/>
    <mergeCell ref="BM44:BU44"/>
    <mergeCell ref="AI44:AL44"/>
    <mergeCell ref="AM44:AP44"/>
    <mergeCell ref="AQ44:AZ44"/>
    <mergeCell ref="BA44:BC44"/>
    <mergeCell ref="BD44:BI44"/>
    <mergeCell ref="A69:D69"/>
    <mergeCell ref="E66:K66"/>
    <mergeCell ref="E65:K65"/>
    <mergeCell ref="G52:L52"/>
    <mergeCell ref="G57:L57"/>
    <mergeCell ref="N52:R52"/>
    <mergeCell ref="N57:R57"/>
    <mergeCell ref="A55:H55"/>
    <mergeCell ref="A67:D67"/>
    <mergeCell ref="A68:D68"/>
    <mergeCell ref="A65:D65"/>
    <mergeCell ref="A57:E57"/>
    <mergeCell ref="A52:E52"/>
    <mergeCell ref="A62:BU62"/>
    <mergeCell ref="A64:D64"/>
    <mergeCell ref="A66:D66"/>
    <mergeCell ref="E67:L67"/>
    <mergeCell ref="E68:L68"/>
    <mergeCell ref="T65:AD69"/>
    <mergeCell ref="T57:AB57"/>
    <mergeCell ref="AD57:AH57"/>
    <mergeCell ref="AD56:AH56"/>
    <mergeCell ref="BM45:BU45"/>
    <mergeCell ref="F35:H35"/>
    <mergeCell ref="I35:U35"/>
    <mergeCell ref="Z35:AE35"/>
    <mergeCell ref="A34:E34"/>
    <mergeCell ref="BJ45:BL45"/>
    <mergeCell ref="AI41:AL41"/>
    <mergeCell ref="AM41:AP41"/>
    <mergeCell ref="AQ41:AZ41"/>
    <mergeCell ref="BA41:BC41"/>
    <mergeCell ref="BD41:BI41"/>
    <mergeCell ref="Z43:AE43"/>
    <mergeCell ref="AF43:AH43"/>
    <mergeCell ref="F45:H45"/>
    <mergeCell ref="I45:U45"/>
    <mergeCell ref="Z45:AE45"/>
    <mergeCell ref="AF45:AH45"/>
    <mergeCell ref="F44:H44"/>
    <mergeCell ref="I44:U44"/>
    <mergeCell ref="Z44:AE44"/>
    <mergeCell ref="AF44:AH44"/>
    <mergeCell ref="BD45:BI45"/>
    <mergeCell ref="BJ38:BL38"/>
    <mergeCell ref="F42:H42"/>
    <mergeCell ref="AZ24:AZ25"/>
    <mergeCell ref="A59:AJ59"/>
    <mergeCell ref="AQ23:AZ23"/>
    <mergeCell ref="BA23:BI23"/>
    <mergeCell ref="T51:AN51"/>
    <mergeCell ref="AJ56:BD56"/>
    <mergeCell ref="A10:H10"/>
    <mergeCell ref="H16:M16"/>
    <mergeCell ref="A41:E41"/>
    <mergeCell ref="A42:E42"/>
    <mergeCell ref="A43:E43"/>
    <mergeCell ref="A44:E44"/>
    <mergeCell ref="A45:E45"/>
    <mergeCell ref="F43:H43"/>
    <mergeCell ref="I43:U43"/>
    <mergeCell ref="A39:E39"/>
    <mergeCell ref="F39:H39"/>
    <mergeCell ref="I39:U39"/>
    <mergeCell ref="Z39:AE39"/>
    <mergeCell ref="I36:U36"/>
    <mergeCell ref="BD39:BI39"/>
    <mergeCell ref="BA32:BC32"/>
    <mergeCell ref="BD32:BI32"/>
    <mergeCell ref="A35:E35"/>
  </mergeCells>
  <conditionalFormatting sqref="R70">
    <cfRule type="iconSet" priority="91">
      <iconSet iconSet="3Symbols">
        <cfvo type="percent" val="0"/>
        <cfvo type="percent" val="33"/>
        <cfvo type="percent" val="67"/>
      </iconSet>
    </cfRule>
  </conditionalFormatting>
  <conditionalFormatting sqref="F26:H26">
    <cfRule type="expression" dxfId="83" priority="38">
      <formula>F26&gt;TODAY()</formula>
    </cfRule>
  </conditionalFormatting>
  <conditionalFormatting sqref="F30:H30 F34:H34 F36:H36 F38:H39 F41:H45">
    <cfRule type="expression" dxfId="82" priority="37">
      <formula>F30&gt;TODAY()</formula>
    </cfRule>
  </conditionalFormatting>
  <conditionalFormatting sqref="F27:H27">
    <cfRule type="expression" dxfId="81" priority="36">
      <formula>F27&gt;TODAY()</formula>
    </cfRule>
  </conditionalFormatting>
  <conditionalFormatting sqref="F28:H28">
    <cfRule type="expression" dxfId="80" priority="34">
      <formula>F28&gt;TODAY()</formula>
    </cfRule>
  </conditionalFormatting>
  <conditionalFormatting sqref="F29:H29">
    <cfRule type="expression" dxfId="79" priority="30">
      <formula>F29&gt;TODAY()</formula>
    </cfRule>
  </conditionalFormatting>
  <conditionalFormatting sqref="F31:H31">
    <cfRule type="expression" dxfId="78" priority="26">
      <formula>F31&gt;TODAY()</formula>
    </cfRule>
  </conditionalFormatting>
  <conditionalFormatting sqref="F32:H32">
    <cfRule type="expression" dxfId="77" priority="21">
      <formula>F32&gt;TODAY()</formula>
    </cfRule>
  </conditionalFormatting>
  <conditionalFormatting sqref="F33:H33">
    <cfRule type="expression" dxfId="76" priority="17">
      <formula>F33&gt;TODAY()</formula>
    </cfRule>
  </conditionalFormatting>
  <conditionalFormatting sqref="F35:H35">
    <cfRule type="expression" dxfId="75" priority="13">
      <formula>F35&gt;TODAY()</formula>
    </cfRule>
  </conditionalFormatting>
  <conditionalFormatting sqref="F37:H37">
    <cfRule type="expression" dxfId="74" priority="9">
      <formula>F37&gt;TODAY()</formula>
    </cfRule>
  </conditionalFormatting>
  <conditionalFormatting sqref="F40:H40">
    <cfRule type="expression" dxfId="73" priority="8">
      <formula>F40&gt;TODAY()</formula>
    </cfRule>
  </conditionalFormatting>
  <dataValidations xWindow="657" yWindow="651" count="23">
    <dataValidation type="decimal" allowBlank="1" showInputMessage="1" showErrorMessage="1" error="Vous devez saisir un nombre (sans indication &quot;CHF&quot;)_x000a_valeur max. = 10000" prompt="Indiquez le montant total à payer (en CHF)" sqref="BA26:BC45">
      <formula1>1</formula1>
      <formula2>10000</formula2>
    </dataValidation>
    <dataValidation type="whole" allowBlank="1" showInputMessage="1" showErrorMessage="1" prompt="=N° de contrat" sqref="BJ26:BL45">
      <formula1>0</formula1>
      <formula2>99999999</formula2>
    </dataValidation>
    <dataValidation allowBlank="1" showInputMessage="1" showErrorMessage="1" promptTitle="Condition" prompt="Choisissez d'abord le type d'école dans la rubrique 1 pour voir les réponses possibles." sqref="A24:D25"/>
    <dataValidation allowBlank="1" showInputMessage="1" showErrorMessage="1" prompt="par ex. 756.1234.5678.97" sqref="A17:F17"/>
    <dataValidation type="list" allowBlank="1" showInputMessage="1" showErrorMessage="1" errorTitle="Prérequis" error="Choisissez d'abord le type d'école dans la rubrique 1 pour voir les réponses possibles" promptTitle="Condition" prompt="Choisissez d'abord le type d'école dans la rubrique 1 pour voir les réponses possibles" sqref="A26:E45">
      <formula1>INDIRECT($BP$11)</formula1>
    </dataValidation>
    <dataValidation allowBlank="1" showInputMessage="1" showErrorMessage="1" prompt="Indiquez le montant total à payer (en CHF)" sqref="BA24:BC25"/>
    <dataValidation type="decimal" allowBlank="1" showInputMessage="1" showErrorMessage="1" error="Vous devez saisir un nombre (valeur max. = 60.00)" prompt="Cas spécial pour les auxiliaires de classe : indiquez le nombre d'heures" sqref="AF26:AH45">
      <formula1>0</formula1>
      <formula2>60</formula2>
    </dataValidation>
    <dataValidation allowBlank="1" showInputMessage="1" showErrorMessage="1" prompt="Choisissez la réponse qui correspond le mieux" sqref="I24:U25"/>
    <dataValidation allowBlank="1" showInputMessage="1" showErrorMessage="1" prompt="Les explications sur les différentes réponses possibles se trouvent dans l'onglet &quot;Guide&quot;" sqref="E24:E25"/>
    <dataValidation allowBlank="1" showInputMessage="1" showErrorMessage="1" error="Vous devez saisir un nombre (8 chiffres maximum)" sqref="BJ24:BL25"/>
    <dataValidation allowBlank="1" showInputMessage="1" showErrorMessage="1" prompt="Le numéro se trouve dans votre décompte de traitement (= ancien no PERSISKA)" sqref="H16"/>
    <dataValidation type="whole" allowBlank="1" showInputMessage="1" showErrorMessage="1" error="Vous devez saisir un nombre (max. 6 chiffres, sans point)" prompt="Le numéro se trouve dans votre décompte de traitement (= ancien no PERSISKA)" sqref="H17:M17">
      <formula1>0</formula1>
      <formula2>999999</formula2>
    </dataValidation>
    <dataValidation type="date" allowBlank="1" showInputMessage="1" showErrorMessage="1" error="Contrôlez le format de la date (p. ex. 14.09.1984)" prompt="Format de date accepté : JJ.MM.AAAA (p. ex. 14.09.1984)" sqref="AC17">
      <formula1>1</formula1>
      <formula2>40543</formula2>
    </dataValidation>
    <dataValidation allowBlank="1" showInputMessage="1" showErrorMessage="1" prompt="Date de la leçon ponctuelle" sqref="F24:H25"/>
    <dataValidation type="list" allowBlank="1" showInputMessage="1" showErrorMessage="1" errorTitle="Condition" error="Choisissez d'abord le type d'école dans la rubrique 1 pour voir les réponses possibles" promptTitle="Condition" prompt="Choisissez d'abord le type d'école dans la rubrique 1 pour voir les réponses possibles" sqref="I26:U45">
      <formula1>INDIRECT($P$10)</formula1>
    </dataValidation>
    <dataValidation allowBlank="1" showInputMessage="1" showErrorMessage="1" prompt="Données dans la rubrique 2" sqref="A52:E52 G52:L52"/>
    <dataValidation allowBlank="1" showInputMessage="1" showErrorMessage="1" errorTitle="Fehler" promptTitle="Datumsformat" sqref="A46:AE46"/>
    <dataValidation type="date" allowBlank="1" showInputMessage="1" showErrorMessage="1" error="Contrôlez le format de date _x000a_(date au plus tôt = 01.08.2022)" prompt="Format de date accepté : JJ.MM.AAAA (p. ex. 14.02.2023)" sqref="F26:H45">
      <formula1>44774</formula1>
      <formula2>51501</formula2>
    </dataValidation>
    <dataValidation type="date" allowBlank="1" showInputMessage="1" showErrorMessage="1" error="Contrôlez le format de la date_x000a_(date au plus tôt = 28.02.2023)" prompt="Format de date accepté : JJ.MM.AAAA (p. ex. 28.02.2023)" sqref="N52:R52 AD57:AD58">
      <formula1>44985</formula1>
      <formula2>51501</formula2>
    </dataValidation>
    <dataValidation allowBlank="1" showInputMessage="1" showErrorMessage="1" prompt="Si vous êtes titulaire d’un diplôme de spécialisation, indiquez si les leçons dispensées correspondent à la discipline du diplôme ou non._x000a__x000a_Si ce n’est pas le cas, choisissez « Diplôme complet » ou « Sans titre d’enseignement »" sqref="V24:X25"/>
    <dataValidation allowBlank="1" showInputMessage="1" showErrorMessage="1" promptTitle="Satisfaction des exigences" prompt="Si vous êtes titulaire d’un diplôme de spécialisation, indiquez si les leçons dispensées correspondent à la discipline du diplôme ou non._x000a__x000a_Si ce n’est pas le cas, choisissez « Diplôme complet » ou « Sans titre d’enseignement »" sqref="Y24:Y25"/>
    <dataValidation allowBlank="1" showInputMessage="1" showErrorMessage="1" prompt="À indiquer par le/la remplaçant·e (si motif d’absence connu), sinon à compléter par la direction d’école/l’autorité d’engagement" sqref="AZ24:AZ25 AQ24:AX25"/>
    <dataValidation type="list" allowBlank="1" showInputMessage="1" showErrorMessage="1" error="Sélectionnez une option de réponse dans la liste" prompt="À indiquer par le/la remplaçant·e (si motif d’absence connu), sinon à compléter par la direction d’école/l’autorité d’engagement" sqref="AQ26:AZ45">
      <formula1>Abwesenheiten</formula1>
    </dataValidation>
  </dataValidations>
  <hyperlinks>
    <hyperlink ref="AB20:AK20" location="Personaldaten!A1" display="Personaldaten!A1"/>
    <hyperlink ref="A65:D65" location="'Einzellektionen-Meldung'!A10" display="1"/>
    <hyperlink ref="A66:D66" location="'Einzellektionen-Meldung'!A15" display="2"/>
    <hyperlink ref="A67:D67" location="'Einzellektionen-Meldung'!A45" display="4"/>
    <hyperlink ref="A68:D68" location="'Einzellektionen-Meldung'!A45" display="4"/>
    <hyperlink ref="A69:D69" location="'Données personnelles'!A1" display="Données pers."/>
    <hyperlink ref="AB20:AM20" location="'Données personnelles'!A8" display="'Données personnelles'!A8"/>
    <hyperlink ref="AI2:AN2" location="Guide!A1" display="Guide"/>
    <hyperlink ref="AV2:BA2" location="'Données personnelles'!A1" display="Données personnelles"/>
  </hyperlinks>
  <pageMargins left="0.7" right="0.7" top="0.78740157499999996" bottom="0.78740157499999996" header="0.3" footer="0.3"/>
  <pageSetup paperSize="9" scale="25" orientation="portrait" r:id="rId1"/>
  <ignoredErrors>
    <ignoredError sqref="P10 BP11" evalError="1"/>
    <ignoredError sqref="A65 A66:D67 B69:D69 A68" numberStoredAsText="1"/>
  </ignoredErrors>
  <drawing r:id="rId2"/>
  <extLst>
    <ext xmlns:x14="http://schemas.microsoft.com/office/spreadsheetml/2009/9/main" uri="{78C0D931-6437-407d-A8EE-F0AAD7539E65}">
      <x14:conditionalFormattings>
        <x14:conditionalFormatting xmlns:xm="http://schemas.microsoft.com/office/excel/2006/main">
          <x14:cfRule type="expression" priority="239" id="{31190629-BC33-436B-AA3B-0744970D144A}">
            <xm:f>$O$26:$AB$26=Listenwerte!#REF!</xm:f>
            <x14:dxf>
              <border>
                <left style="thin">
                  <color auto="1"/>
                </left>
                <right style="thin">
                  <color auto="1"/>
                </right>
                <top style="thin">
                  <color auto="1"/>
                </top>
                <bottom style="thin">
                  <color auto="1"/>
                </bottom>
                <vertical/>
                <horizontal/>
              </border>
            </x14:dxf>
          </x14:cfRule>
          <xm:sqref>BM26</xm:sqref>
        </x14:conditionalFormatting>
        <x14:conditionalFormatting xmlns:xm="http://schemas.microsoft.com/office/excel/2006/main">
          <x14:cfRule type="expression" priority="117" id="{160C6F03-5AE2-4FC8-A2BA-8EBFB0EC07C0}">
            <xm:f>$O$26:$AB$26=Listenwerte!#REF!</xm:f>
            <x14:dxf>
              <border>
                <left style="thin">
                  <color auto="1"/>
                </left>
                <right style="thin">
                  <color auto="1"/>
                </right>
                <top style="thin">
                  <color auto="1"/>
                </top>
                <bottom style="thin">
                  <color auto="1"/>
                </bottom>
                <vertical/>
                <horizontal/>
              </border>
            </x14:dxf>
          </x14:cfRule>
          <xm:sqref>BM39</xm:sqref>
        </x14:conditionalFormatting>
        <x14:conditionalFormatting xmlns:xm="http://schemas.microsoft.com/office/excel/2006/main">
          <x14:cfRule type="expression" priority="111" id="{632A415C-9717-43BD-A5A4-151CB15636BA}">
            <xm:f>$A26=Listenwerte!$R$2</xm:f>
            <x14:dxf>
              <fill>
                <patternFill patternType="lightUp">
                  <bgColor theme="0" tint="-4.9989318521683403E-2"/>
                </patternFill>
              </fill>
            </x14:dxf>
          </x14:cfRule>
          <x14:cfRule type="expression" priority="113" id="{742DCCCA-3605-48A2-8A32-D1C9A8DE4D3D}">
            <xm:f>$A26=Listenwerte!$R$2</xm:f>
            <x14:dxf>
              <fill>
                <patternFill patternType="lightUp">
                  <bgColor theme="0"/>
                </patternFill>
              </fill>
            </x14:dxf>
          </x14:cfRule>
          <xm:sqref>BA26:BC26</xm:sqref>
        </x14:conditionalFormatting>
        <x14:conditionalFormatting xmlns:xm="http://schemas.microsoft.com/office/excel/2006/main">
          <x14:cfRule type="expression" priority="109" id="{5C77F5BA-2756-4F1F-908F-911B20D07D67}">
            <xm:f>$A26=Listenwerte!$R$4</xm:f>
            <x14:dxf>
              <fill>
                <patternFill patternType="lightUp">
                  <bgColor theme="0" tint="-4.9989318521683403E-2"/>
                </patternFill>
              </fill>
            </x14:dxf>
          </x14:cfRule>
          <x14:cfRule type="expression" priority="110" id="{53DA9EA9-422E-40CB-A86D-BD117057D689}">
            <xm:f>$A26=Listenwerte!$R$3</xm:f>
            <x14:dxf>
              <fill>
                <patternFill patternType="lightUp">
                  <bgColor theme="0" tint="-4.9989318521683403E-2"/>
                </patternFill>
              </fill>
            </x14:dxf>
          </x14:cfRule>
          <xm:sqref>AI26:BC26 AI28:AP40 BA27:BC40</xm:sqref>
        </x14:conditionalFormatting>
        <x14:conditionalFormatting xmlns:xm="http://schemas.microsoft.com/office/excel/2006/main">
          <x14:cfRule type="expression" priority="108" id="{C4960EAA-906F-4048-A02D-0EA73B9A3412}">
            <xm:f>$A26=Listenwerte!$R$5</xm:f>
            <x14:dxf>
              <fill>
                <patternFill patternType="lightUp">
                  <bgColor theme="0" tint="-4.9989318521683403E-2"/>
                </patternFill>
              </fill>
            </x14:dxf>
          </x14:cfRule>
          <xm:sqref>AF26:AZ26 AF29:AP31 AI28:AP28 AF33:AP40 AI32:AP32</xm:sqref>
        </x14:conditionalFormatting>
        <x14:conditionalFormatting xmlns:xm="http://schemas.microsoft.com/office/excel/2006/main">
          <x14:cfRule type="expression" priority="107" id="{465A8703-2161-4E0A-B091-54292B1D4E9F}">
            <xm:f>$A26=Listenwerte!$R$6</xm:f>
            <x14:dxf>
              <fill>
                <patternFill patternType="lightUp">
                  <bgColor theme="0" tint="-4.9989318521683403E-2"/>
                </patternFill>
              </fill>
            </x14:dxf>
          </x14:cfRule>
          <xm:sqref>AI26:AZ26 AI28:AP40</xm:sqref>
        </x14:conditionalFormatting>
        <x14:conditionalFormatting xmlns:xm="http://schemas.microsoft.com/office/excel/2006/main">
          <x14:cfRule type="expression" priority="105" id="{B06B0B6E-EF48-47C9-9B6C-7D2F55634972}">
            <xm:f>$A27=Listenwerte!$R$2</xm:f>
            <x14:dxf>
              <fill>
                <patternFill patternType="lightUp">
                  <bgColor theme="0" tint="-4.9989318521683403E-2"/>
                </patternFill>
              </fill>
            </x14:dxf>
          </x14:cfRule>
          <x14:cfRule type="expression" priority="106" id="{0BD8C437-AE2C-4FC7-B375-126363EDF00C}">
            <xm:f>$A27=Listenwerte!$R$2</xm:f>
            <x14:dxf>
              <fill>
                <patternFill patternType="lightUp">
                  <bgColor theme="0"/>
                </patternFill>
              </fill>
            </x14:dxf>
          </x14:cfRule>
          <xm:sqref>BA27:BC40</xm:sqref>
        </x14:conditionalFormatting>
        <x14:conditionalFormatting xmlns:xm="http://schemas.microsoft.com/office/excel/2006/main">
          <x14:cfRule type="expression" priority="87" id="{2E464795-A784-4DA2-ADE0-77B170144C23}">
            <xm:f>$O$26:$AB$26=Listenwerte!#REF!</xm:f>
            <x14:dxf>
              <border>
                <left style="thin">
                  <color auto="1"/>
                </left>
                <right style="thin">
                  <color auto="1"/>
                </right>
                <top style="thin">
                  <color auto="1"/>
                </top>
                <bottom style="thin">
                  <color auto="1"/>
                </bottom>
                <vertical/>
                <horizontal/>
              </border>
            </x14:dxf>
          </x14:cfRule>
          <xm:sqref>BM41:BM45</xm:sqref>
        </x14:conditionalFormatting>
        <x14:conditionalFormatting xmlns:xm="http://schemas.microsoft.com/office/excel/2006/main">
          <x14:cfRule type="expression" priority="85" id="{49C5A5DC-C8F6-4953-A7E6-BADFCFB92D69}">
            <xm:f>$A41=Listenwerte!$R$4</xm:f>
            <x14:dxf>
              <fill>
                <patternFill patternType="lightUp">
                  <bgColor theme="0" tint="-4.9989318521683403E-2"/>
                </patternFill>
              </fill>
            </x14:dxf>
          </x14:cfRule>
          <x14:cfRule type="expression" priority="86" id="{CD99B75C-A232-4F0A-A57C-EC9857EB727C}">
            <xm:f>$A41=Listenwerte!$R$3</xm:f>
            <x14:dxf>
              <fill>
                <patternFill patternType="lightUp">
                  <bgColor theme="0" tint="-4.9989318521683403E-2"/>
                </patternFill>
              </fill>
            </x14:dxf>
          </x14:cfRule>
          <xm:sqref>AI41:AP45 BA41:BC45</xm:sqref>
        </x14:conditionalFormatting>
        <x14:conditionalFormatting xmlns:xm="http://schemas.microsoft.com/office/excel/2006/main">
          <x14:cfRule type="expression" priority="84" id="{CCF1E630-723F-4704-B067-F4977268DB8C}">
            <xm:f>$A41=Listenwerte!$R$5</xm:f>
            <x14:dxf>
              <fill>
                <patternFill patternType="lightUp">
                  <bgColor theme="0" tint="-4.9989318521683403E-2"/>
                </patternFill>
              </fill>
            </x14:dxf>
          </x14:cfRule>
          <xm:sqref>AF41:AP45</xm:sqref>
        </x14:conditionalFormatting>
        <x14:conditionalFormatting xmlns:xm="http://schemas.microsoft.com/office/excel/2006/main">
          <x14:cfRule type="expression" priority="83" id="{5D4C3CAB-5BC5-4387-A308-C6C1019B2D9D}">
            <xm:f>$A41=Listenwerte!$R$6</xm:f>
            <x14:dxf>
              <fill>
                <patternFill patternType="lightUp">
                  <bgColor theme="0" tint="-4.9989318521683403E-2"/>
                </patternFill>
              </fill>
            </x14:dxf>
          </x14:cfRule>
          <xm:sqref>AI41:AP45</xm:sqref>
        </x14:conditionalFormatting>
        <x14:conditionalFormatting xmlns:xm="http://schemas.microsoft.com/office/excel/2006/main">
          <x14:cfRule type="expression" priority="81" id="{B103CEDB-8FC0-41B2-883A-89F0B7A7D987}">
            <xm:f>$A41=Listenwerte!$R$2</xm:f>
            <x14:dxf>
              <fill>
                <patternFill patternType="lightUp">
                  <bgColor theme="0" tint="-4.9989318521683403E-2"/>
                </patternFill>
              </fill>
            </x14:dxf>
          </x14:cfRule>
          <x14:cfRule type="expression" priority="82" id="{2D5F799F-F1C6-4C47-BBF0-E930E954D846}">
            <xm:f>$A41=Listenwerte!$R$2</xm:f>
            <x14:dxf>
              <fill>
                <patternFill patternType="lightUp">
                  <bgColor theme="0"/>
                </patternFill>
              </fill>
            </x14:dxf>
          </x14:cfRule>
          <xm:sqref>BA41:BC45</xm:sqref>
        </x14:conditionalFormatting>
        <x14:conditionalFormatting xmlns:xm="http://schemas.microsoft.com/office/excel/2006/main">
          <x14:cfRule type="expression" priority="76" id="{F372CA1E-0FFF-4ADA-99CD-AA0DA64C6622}">
            <xm:f>$A28=Listenwerte!$R$5</xm:f>
            <x14:dxf>
              <fill>
                <patternFill patternType="lightUp">
                  <bgColor theme="0" tint="-4.9989318521683403E-2"/>
                </patternFill>
              </fill>
            </x14:dxf>
          </x14:cfRule>
          <xm:sqref>AF28:AH28</xm:sqref>
        </x14:conditionalFormatting>
        <x14:conditionalFormatting xmlns:xm="http://schemas.microsoft.com/office/excel/2006/main">
          <x14:cfRule type="expression" priority="251" id="{EF055611-4967-4699-87A0-548165440C1C}">
            <xm:f>AT26:AT26=Listenwerte!#REF!</xm:f>
            <x14:dxf>
              <font>
                <color rgb="FFFF0000"/>
              </font>
            </x14:dxf>
          </x14:cfRule>
          <xm:sqref>BM26 BM39 BM41:BM45</xm:sqref>
        </x14:conditionalFormatting>
        <x14:conditionalFormatting xmlns:xm="http://schemas.microsoft.com/office/excel/2006/main">
          <x14:cfRule type="expression" priority="253" id="{4557272E-C5D3-45E2-A13D-EF345FCBA1CD}">
            <xm:f>AT26:AT26=Listenwerte!#REF!</xm:f>
            <x14:dxf>
              <font>
                <color rgb="FFFF0000"/>
              </font>
            </x14:dxf>
          </x14:cfRule>
          <xm:sqref>BJ26 BJ39 BJ41:BJ45</xm:sqref>
        </x14:conditionalFormatting>
        <x14:conditionalFormatting xmlns:xm="http://schemas.microsoft.com/office/excel/2006/main">
          <x14:cfRule type="cellIs" priority="254" operator="equal" id="{17C23E9F-BC99-4159-AC37-A374B054B164}">
            <xm:f>Listenwerte!$K$4</xm:f>
            <x14:dxf>
              <fill>
                <patternFill>
                  <bgColor rgb="FFFFE1E1"/>
                </patternFill>
              </fill>
              <border>
                <left/>
                <right/>
                <top/>
                <bottom/>
                <vertical/>
                <horizontal/>
              </border>
            </x14:dxf>
          </x14:cfRule>
          <xm:sqref>R66 AB20</xm:sqref>
        </x14:conditionalFormatting>
        <x14:conditionalFormatting xmlns:xm="http://schemas.microsoft.com/office/excel/2006/main">
          <x14:cfRule type="expression" priority="66" id="{FDD18C1B-0D3C-4AA1-86BD-7C7BDB51C172}">
            <xm:f>AT30:AT30=Listenwerte!#REF!</xm:f>
            <x14:dxf>
              <font>
                <color rgb="FFFF0000"/>
              </font>
            </x14:dxf>
          </x14:cfRule>
          <xm:sqref>BJ30:BJ31 BJ34:BJ35 BJ37:BJ38</xm:sqref>
        </x14:conditionalFormatting>
        <x14:conditionalFormatting xmlns:xm="http://schemas.microsoft.com/office/excel/2006/main">
          <x14:cfRule type="expression" priority="64" id="{7FB56B5A-C884-489C-9616-0D85550FF9C3}">
            <xm:f>$O$26:$AB$26=Listenwerte!#REF!</xm:f>
            <x14:dxf>
              <border>
                <left style="thin">
                  <color auto="1"/>
                </left>
                <right style="thin">
                  <color auto="1"/>
                </right>
                <top style="thin">
                  <color auto="1"/>
                </top>
                <bottom style="thin">
                  <color auto="1"/>
                </bottom>
                <vertical/>
                <horizontal/>
              </border>
            </x14:dxf>
          </x14:cfRule>
          <xm:sqref>BM27 BM30:BM31 BM34:BM35 BM37:BM38</xm:sqref>
        </x14:conditionalFormatting>
        <x14:conditionalFormatting xmlns:xm="http://schemas.microsoft.com/office/excel/2006/main">
          <x14:cfRule type="expression" priority="65" id="{70C17630-CB26-4E9E-AB6C-9C6E57845493}">
            <xm:f>AT27:AT27=Listenwerte!#REF!</xm:f>
            <x14:dxf>
              <font>
                <color rgb="FFFF0000"/>
              </font>
            </x14:dxf>
          </x14:cfRule>
          <xm:sqref>BM27 BM30:BM31 BM34:BM35 BM37:BM38</xm:sqref>
        </x14:conditionalFormatting>
        <x14:conditionalFormatting xmlns:xm="http://schemas.microsoft.com/office/excel/2006/main">
          <x14:cfRule type="expression" priority="271" id="{2AE6B663-E3F9-4739-BE6E-1DBCE6F89AE2}">
            <xm:f>$M65=Listenwerte!$P$5</xm:f>
            <x14:dxf>
              <fill>
                <patternFill>
                  <bgColor rgb="FFFFE5E5"/>
                </patternFill>
              </fill>
            </x14:dxf>
          </x14:cfRule>
          <x14:cfRule type="expression" priority="272" id="{8FC6B40E-C424-4D8F-A53C-8220C53C50E2}">
            <xm:f>$M65=Listenwerte!$P$4</xm:f>
            <x14:dxf>
              <fill>
                <patternFill>
                  <bgColor theme="6" tint="0.79998168889431442"/>
                </patternFill>
              </fill>
            </x14:dxf>
          </x14:cfRule>
          <xm:sqref>M65:M68</xm:sqref>
        </x14:conditionalFormatting>
        <x14:conditionalFormatting xmlns:xm="http://schemas.microsoft.com/office/excel/2006/main">
          <x14:cfRule type="expression" priority="273" id="{C58AC736-BBCE-4D3C-911C-7CD1D6076B27}">
            <xm:f>$M69=Listenwerte!$P$4</xm:f>
            <x14:dxf>
              <fill>
                <patternFill>
                  <bgColor rgb="FFFFFF99"/>
                </patternFill>
              </fill>
            </x14:dxf>
          </x14:cfRule>
          <x14:cfRule type="expression" priority="274" id="{32EBE3B1-9F39-4FE3-B848-077B593BBAA6}">
            <xm:f>$M69=Listenwerte!$P$5</xm:f>
            <x14:dxf>
              <fill>
                <patternFill>
                  <bgColor theme="6" tint="0.79998168889431442"/>
                </patternFill>
              </fill>
            </x14:dxf>
          </x14:cfRule>
          <xm:sqref>M69</xm:sqref>
        </x14:conditionalFormatting>
        <x14:conditionalFormatting xmlns:xm="http://schemas.microsoft.com/office/excel/2006/main">
          <x14:cfRule type="cellIs" priority="62" operator="equal" id="{81CFEC93-A2F9-4611-962F-06B18DF8C3A1}">
            <xm:f>Listenwerte!$K$6</xm:f>
            <x14:dxf>
              <font>
                <color auto="1"/>
              </font>
              <fill>
                <patternFill>
                  <bgColor rgb="FFFFDB69"/>
                </patternFill>
              </fill>
            </x14:dxf>
          </x14:cfRule>
          <x14:cfRule type="cellIs" priority="63" operator="equal" id="{F85AC2B8-5640-4E80-BABB-9CF0677F0AD7}">
            <xm:f>'\AZD\APD\Projekte\65_Einzellektionen\01_Formular A (Alle Schulen)\01_Excel-Formulare\[EL-Abrechnung_Masterfile_V0.70_DE.xlsx]Listenwerte'!#REF!</xm:f>
            <x14:dxf>
              <fill>
                <patternFill>
                  <bgColor rgb="FFFFE181"/>
                </patternFill>
              </fill>
            </x14:dxf>
          </x14:cfRule>
          <xm:sqref>R2 AG3:AN3 AG2:AH2</xm:sqref>
        </x14:conditionalFormatting>
        <x14:conditionalFormatting xmlns:xm="http://schemas.microsoft.com/office/excel/2006/main">
          <x14:cfRule type="expression" priority="47" id="{6BF9E7A9-ACF6-4F1E-BCB8-E209825DA427}">
            <xm:f>$I26=Listenwerte!$X$20</xm:f>
            <x14:dxf>
              <fill>
                <patternFill patternType="lightUp">
                  <fgColor auto="1"/>
                  <bgColor theme="0" tint="-4.9989318521683403E-2"/>
                </patternFill>
              </fill>
            </x14:dxf>
          </x14:cfRule>
          <x14:cfRule type="expression" priority="56" id="{D8A3B94F-81D1-4473-8FEB-6937E19B2369}">
            <xm:f>$A26=Listenwerte!$R$3</xm:f>
            <x14:dxf>
              <fill>
                <patternFill patternType="lightUp">
                  <bgColor theme="0" tint="-4.9989318521683403E-2"/>
                </patternFill>
              </fill>
            </x14:dxf>
          </x14:cfRule>
          <x14:cfRule type="expression" priority="57" id="{8F004688-D7DD-42B1-A3BD-2EBB140C442D}">
            <xm:f>$A26=Listenwerte!$R$5</xm:f>
            <x14:dxf>
              <fill>
                <patternFill patternType="lightUp">
                  <bgColor theme="0" tint="-4.9989318521683403E-2"/>
                </patternFill>
              </fill>
            </x14:dxf>
          </x14:cfRule>
          <xm:sqref>V26:Y26</xm:sqref>
        </x14:conditionalFormatting>
        <x14:conditionalFormatting xmlns:xm="http://schemas.microsoft.com/office/excel/2006/main">
          <x14:cfRule type="expression" priority="52" id="{46B4D190-C683-4B63-B945-57A28F7117D1}">
            <xm:f>$A27=Listenwerte!$R$4</xm:f>
            <x14:dxf>
              <fill>
                <patternFill patternType="lightUp">
                  <bgColor theme="0" tint="-4.9989318521683403E-2"/>
                </patternFill>
              </fill>
            </x14:dxf>
          </x14:cfRule>
          <x14:cfRule type="expression" priority="53" id="{34ADA98C-4BA9-4A2D-B60F-4BA009F39BAB}">
            <xm:f>$A27=Listenwerte!$R$3</xm:f>
            <x14:dxf>
              <fill>
                <patternFill patternType="lightUp">
                  <bgColor theme="0" tint="-4.9989318521683403E-2"/>
                </patternFill>
              </fill>
            </x14:dxf>
          </x14:cfRule>
          <xm:sqref>AI27:AP27</xm:sqref>
        </x14:conditionalFormatting>
        <x14:conditionalFormatting xmlns:xm="http://schemas.microsoft.com/office/excel/2006/main">
          <x14:cfRule type="expression" priority="51" id="{FC4856DE-7DFD-4F4B-B627-CD3178C882C5}">
            <xm:f>$A27=Listenwerte!$R$5</xm:f>
            <x14:dxf>
              <fill>
                <patternFill patternType="lightUp">
                  <bgColor theme="0" tint="-4.9989318521683403E-2"/>
                </patternFill>
              </fill>
            </x14:dxf>
          </x14:cfRule>
          <xm:sqref>AF27:AP27</xm:sqref>
        </x14:conditionalFormatting>
        <x14:conditionalFormatting xmlns:xm="http://schemas.microsoft.com/office/excel/2006/main">
          <x14:cfRule type="expression" priority="50" id="{A037561E-39A3-4890-B65B-ADFF7B491045}">
            <xm:f>$A27=Listenwerte!$R$6</xm:f>
            <x14:dxf>
              <fill>
                <patternFill patternType="lightUp">
                  <bgColor theme="0" tint="-4.9989318521683403E-2"/>
                </patternFill>
              </fill>
            </x14:dxf>
          </x14:cfRule>
          <xm:sqref>AI27:AP27</xm:sqref>
        </x14:conditionalFormatting>
        <x14:conditionalFormatting xmlns:xm="http://schemas.microsoft.com/office/excel/2006/main">
          <x14:cfRule type="expression" priority="44" id="{66E38AD0-9FD8-4360-833D-7944646CF81C}">
            <xm:f>$I27=Listenwerte!$X$20</xm:f>
            <x14:dxf>
              <fill>
                <patternFill patternType="lightUp">
                  <fgColor auto="1"/>
                  <bgColor theme="0" tint="-4.9989318521683403E-2"/>
                </patternFill>
              </fill>
            </x14:dxf>
          </x14:cfRule>
          <x14:cfRule type="expression" priority="45" id="{F85012E0-6355-4E91-84B9-7323BE472CEF}">
            <xm:f>$A27=Listenwerte!$R$3</xm:f>
            <x14:dxf>
              <fill>
                <patternFill patternType="lightUp">
                  <bgColor theme="0" tint="-4.9989318521683403E-2"/>
                </patternFill>
              </fill>
            </x14:dxf>
          </x14:cfRule>
          <x14:cfRule type="expression" priority="46" id="{9A0AE847-6CC3-431E-A421-8F618C46D8B9}">
            <xm:f>$A27=Listenwerte!$R$5</xm:f>
            <x14:dxf>
              <fill>
                <patternFill patternType="lightUp">
                  <bgColor theme="0" tint="-4.9989318521683403E-2"/>
                </patternFill>
              </fill>
            </x14:dxf>
          </x14:cfRule>
          <xm:sqref>V27:Y31 V33:Y45</xm:sqref>
        </x14:conditionalFormatting>
        <x14:conditionalFormatting xmlns:xm="http://schemas.microsoft.com/office/excel/2006/main">
          <x14:cfRule type="expression" priority="35" id="{DF8B1E95-C84D-4896-954B-380E17B00EB6}">
            <xm:f>AT27:AT27=Listenwerte!#REF!</xm:f>
            <x14:dxf>
              <font>
                <color rgb="FFFF0000"/>
              </font>
            </x14:dxf>
          </x14:cfRule>
          <xm:sqref>BJ27</xm:sqref>
        </x14:conditionalFormatting>
        <x14:conditionalFormatting xmlns:xm="http://schemas.microsoft.com/office/excel/2006/main">
          <x14:cfRule type="expression" priority="32" id="{67DBBFD2-A46E-4891-AD2D-A9F032C18D59}">
            <xm:f>$O$26:$AB$26=Listenwerte!#REF!</xm:f>
            <x14:dxf>
              <border>
                <left style="thin">
                  <color auto="1"/>
                </left>
                <right style="thin">
                  <color auto="1"/>
                </right>
                <top style="thin">
                  <color auto="1"/>
                </top>
                <bottom style="thin">
                  <color auto="1"/>
                </bottom>
                <vertical/>
                <horizontal/>
              </border>
            </x14:dxf>
          </x14:cfRule>
          <xm:sqref>BM28</xm:sqref>
        </x14:conditionalFormatting>
        <x14:conditionalFormatting xmlns:xm="http://schemas.microsoft.com/office/excel/2006/main">
          <x14:cfRule type="expression" priority="33" id="{CA753485-51C5-4D81-B5E6-4811AC1FF86E}">
            <xm:f>AT28:AT28=Listenwerte!#REF!</xm:f>
            <x14:dxf>
              <font>
                <color rgb="FFFF0000"/>
              </font>
            </x14:dxf>
          </x14:cfRule>
          <xm:sqref>BM28</xm:sqref>
        </x14:conditionalFormatting>
        <x14:conditionalFormatting xmlns:xm="http://schemas.microsoft.com/office/excel/2006/main">
          <x14:cfRule type="expression" priority="31" id="{A4329861-C1E5-4A14-94D9-777CBB6F0042}">
            <xm:f>AT28:AT28=Listenwerte!#REF!</xm:f>
            <x14:dxf>
              <font>
                <color rgb="FFFF0000"/>
              </font>
            </x14:dxf>
          </x14:cfRule>
          <xm:sqref>BJ28</xm:sqref>
        </x14:conditionalFormatting>
        <x14:conditionalFormatting xmlns:xm="http://schemas.microsoft.com/office/excel/2006/main">
          <x14:cfRule type="expression" priority="28" id="{1EE5E62E-430E-46F4-8689-C75A6AAFF93D}">
            <xm:f>$O$26:$AB$26=Listenwerte!#REF!</xm:f>
            <x14:dxf>
              <border>
                <left style="thin">
                  <color auto="1"/>
                </left>
                <right style="thin">
                  <color auto="1"/>
                </right>
                <top style="thin">
                  <color auto="1"/>
                </top>
                <bottom style="thin">
                  <color auto="1"/>
                </bottom>
                <vertical/>
                <horizontal/>
              </border>
            </x14:dxf>
          </x14:cfRule>
          <xm:sqref>BM29</xm:sqref>
        </x14:conditionalFormatting>
        <x14:conditionalFormatting xmlns:xm="http://schemas.microsoft.com/office/excel/2006/main">
          <x14:cfRule type="expression" priority="29" id="{9818BF12-B768-414F-B9CC-36C8E33A86A5}">
            <xm:f>AT29:AT29=Listenwerte!#REF!</xm:f>
            <x14:dxf>
              <font>
                <color rgb="FFFF0000"/>
              </font>
            </x14:dxf>
          </x14:cfRule>
          <xm:sqref>BM29</xm:sqref>
        </x14:conditionalFormatting>
        <x14:conditionalFormatting xmlns:xm="http://schemas.microsoft.com/office/excel/2006/main">
          <x14:cfRule type="expression" priority="27" id="{0244A9A1-A1E5-493C-8C66-A98A0F83948D}">
            <xm:f>AT29:AT29=Listenwerte!#REF!</xm:f>
            <x14:dxf>
              <font>
                <color rgb="FFFF0000"/>
              </font>
            </x14:dxf>
          </x14:cfRule>
          <xm:sqref>BJ29</xm:sqref>
        </x14:conditionalFormatting>
        <x14:conditionalFormatting xmlns:xm="http://schemas.microsoft.com/office/excel/2006/main">
          <x14:cfRule type="expression" priority="25" id="{31E46861-177C-4180-8B83-AAED6A378EA3}">
            <xm:f>$A32=Listenwerte!$R$5</xm:f>
            <x14:dxf>
              <fill>
                <patternFill patternType="lightUp">
                  <bgColor theme="0" tint="-4.9989318521683403E-2"/>
                </patternFill>
              </fill>
            </x14:dxf>
          </x14:cfRule>
          <xm:sqref>AF32:AH32</xm:sqref>
        </x14:conditionalFormatting>
        <x14:conditionalFormatting xmlns:xm="http://schemas.microsoft.com/office/excel/2006/main">
          <x14:cfRule type="expression" priority="22" id="{83772CD9-FED0-4D8B-BFC0-F723AB1B0624}">
            <xm:f>$I32=Listenwerte!$X$20</xm:f>
            <x14:dxf>
              <fill>
                <patternFill patternType="lightUp">
                  <fgColor auto="1"/>
                  <bgColor theme="0" tint="-4.9989318521683403E-2"/>
                </patternFill>
              </fill>
            </x14:dxf>
          </x14:cfRule>
          <x14:cfRule type="expression" priority="23" id="{88332867-8104-4911-99D1-5604BC900C94}">
            <xm:f>$A32=Listenwerte!$R$3</xm:f>
            <x14:dxf>
              <fill>
                <patternFill patternType="lightUp">
                  <bgColor theme="0" tint="-4.9989318521683403E-2"/>
                </patternFill>
              </fill>
            </x14:dxf>
          </x14:cfRule>
          <x14:cfRule type="expression" priority="24" id="{CA0F9911-A659-42D6-A02B-7F12EEA39E50}">
            <xm:f>$A32=Listenwerte!$R$5</xm:f>
            <x14:dxf>
              <fill>
                <patternFill patternType="lightUp">
                  <bgColor theme="0" tint="-4.9989318521683403E-2"/>
                </patternFill>
              </fill>
            </x14:dxf>
          </x14:cfRule>
          <xm:sqref>V32:Y32</xm:sqref>
        </x14:conditionalFormatting>
        <x14:conditionalFormatting xmlns:xm="http://schemas.microsoft.com/office/excel/2006/main">
          <x14:cfRule type="expression" priority="20" id="{1225EE4F-8250-493B-A780-5FEF7008FEE7}">
            <xm:f>AT32:AT32=Listenwerte!#REF!</xm:f>
            <x14:dxf>
              <font>
                <color rgb="FFFF0000"/>
              </font>
            </x14:dxf>
          </x14:cfRule>
          <xm:sqref>BJ32</xm:sqref>
        </x14:conditionalFormatting>
        <x14:conditionalFormatting xmlns:xm="http://schemas.microsoft.com/office/excel/2006/main">
          <x14:cfRule type="expression" priority="18" id="{E11391AB-AA77-419F-A961-DDA70B83830F}">
            <xm:f>$O$26:$AB$26=Listenwerte!#REF!</xm:f>
            <x14:dxf>
              <border>
                <left style="thin">
                  <color auto="1"/>
                </left>
                <right style="thin">
                  <color auto="1"/>
                </right>
                <top style="thin">
                  <color auto="1"/>
                </top>
                <bottom style="thin">
                  <color auto="1"/>
                </bottom>
                <vertical/>
                <horizontal/>
              </border>
            </x14:dxf>
          </x14:cfRule>
          <xm:sqref>BM32</xm:sqref>
        </x14:conditionalFormatting>
        <x14:conditionalFormatting xmlns:xm="http://schemas.microsoft.com/office/excel/2006/main">
          <x14:cfRule type="expression" priority="19" id="{6C2C964C-072C-47BC-AB82-3717F4727B16}">
            <xm:f>AT32:AT32=Listenwerte!#REF!</xm:f>
            <x14:dxf>
              <font>
                <color rgb="FFFF0000"/>
              </font>
            </x14:dxf>
          </x14:cfRule>
          <xm:sqref>BM32</xm:sqref>
        </x14:conditionalFormatting>
        <x14:conditionalFormatting xmlns:xm="http://schemas.microsoft.com/office/excel/2006/main">
          <x14:cfRule type="expression" priority="16" id="{16AAFC85-159C-49E1-881D-1F1785309C41}">
            <xm:f>AT33:AT33=Listenwerte!#REF!</xm:f>
            <x14:dxf>
              <font>
                <color rgb="FFFF0000"/>
              </font>
            </x14:dxf>
          </x14:cfRule>
          <xm:sqref>BJ33</xm:sqref>
        </x14:conditionalFormatting>
        <x14:conditionalFormatting xmlns:xm="http://schemas.microsoft.com/office/excel/2006/main">
          <x14:cfRule type="expression" priority="14" id="{59737A79-E7A3-4864-95CB-6F3280F0D977}">
            <xm:f>$O$26:$AB$26=Listenwerte!#REF!</xm:f>
            <x14:dxf>
              <border>
                <left style="thin">
                  <color auto="1"/>
                </left>
                <right style="thin">
                  <color auto="1"/>
                </right>
                <top style="thin">
                  <color auto="1"/>
                </top>
                <bottom style="thin">
                  <color auto="1"/>
                </bottom>
                <vertical/>
                <horizontal/>
              </border>
            </x14:dxf>
          </x14:cfRule>
          <xm:sqref>BM33</xm:sqref>
        </x14:conditionalFormatting>
        <x14:conditionalFormatting xmlns:xm="http://schemas.microsoft.com/office/excel/2006/main">
          <x14:cfRule type="expression" priority="15" id="{1635AEC3-44B5-4E2A-9E0C-C9392B72EBDF}">
            <xm:f>AT33:AT33=Listenwerte!#REF!</xm:f>
            <x14:dxf>
              <font>
                <color rgb="FFFF0000"/>
              </font>
            </x14:dxf>
          </x14:cfRule>
          <xm:sqref>BM33</xm:sqref>
        </x14:conditionalFormatting>
        <x14:conditionalFormatting xmlns:xm="http://schemas.microsoft.com/office/excel/2006/main">
          <x14:cfRule type="expression" priority="12" id="{3AB48E74-5B38-4CB1-BEFC-7DAFF176BFC2}">
            <xm:f>AT36:AT36=Listenwerte!#REF!</xm:f>
            <x14:dxf>
              <font>
                <color rgb="FFFF0000"/>
              </font>
            </x14:dxf>
          </x14:cfRule>
          <xm:sqref>BJ36</xm:sqref>
        </x14:conditionalFormatting>
        <x14:conditionalFormatting xmlns:xm="http://schemas.microsoft.com/office/excel/2006/main">
          <x14:cfRule type="expression" priority="10" id="{1ECA4709-81CC-49E8-8CE8-C09D49C61A6D}">
            <xm:f>$O$26:$AB$26=Listenwerte!#REF!</xm:f>
            <x14:dxf>
              <border>
                <left style="thin">
                  <color auto="1"/>
                </left>
                <right style="thin">
                  <color auto="1"/>
                </right>
                <top style="thin">
                  <color auto="1"/>
                </top>
                <bottom style="thin">
                  <color auto="1"/>
                </bottom>
                <vertical/>
                <horizontal/>
              </border>
            </x14:dxf>
          </x14:cfRule>
          <xm:sqref>BM36</xm:sqref>
        </x14:conditionalFormatting>
        <x14:conditionalFormatting xmlns:xm="http://schemas.microsoft.com/office/excel/2006/main">
          <x14:cfRule type="expression" priority="11" id="{5851F745-9C88-4158-8DE0-26D43B556227}">
            <xm:f>AT36:AT36=Listenwerte!#REF!</xm:f>
            <x14:dxf>
              <font>
                <color rgb="FFFF0000"/>
              </font>
            </x14:dxf>
          </x14:cfRule>
          <xm:sqref>BM36</xm:sqref>
        </x14:conditionalFormatting>
        <x14:conditionalFormatting xmlns:xm="http://schemas.microsoft.com/office/excel/2006/main">
          <x14:cfRule type="expression" priority="5" id="{78560F57-275F-4144-90E2-CA40735C4811}">
            <xm:f>$O$26:$AB$26=Listenwerte!#REF!</xm:f>
            <x14:dxf>
              <border>
                <left style="thin">
                  <color auto="1"/>
                </left>
                <right style="thin">
                  <color auto="1"/>
                </right>
                <top style="thin">
                  <color auto="1"/>
                </top>
                <bottom style="thin">
                  <color auto="1"/>
                </bottom>
                <vertical/>
                <horizontal/>
              </border>
            </x14:dxf>
          </x14:cfRule>
          <xm:sqref>BM40</xm:sqref>
        </x14:conditionalFormatting>
        <x14:conditionalFormatting xmlns:xm="http://schemas.microsoft.com/office/excel/2006/main">
          <x14:cfRule type="expression" priority="6" id="{12DB9C01-3830-4B7C-8FAF-01EB95AFB359}">
            <xm:f>AT40:AT40=Listenwerte!#REF!</xm:f>
            <x14:dxf>
              <font>
                <color rgb="FFFF0000"/>
              </font>
            </x14:dxf>
          </x14:cfRule>
          <xm:sqref>BM40</xm:sqref>
        </x14:conditionalFormatting>
        <x14:conditionalFormatting xmlns:xm="http://schemas.microsoft.com/office/excel/2006/main">
          <x14:cfRule type="expression" priority="7" id="{0E9A7849-3FA1-4303-8607-53DB5ADDC449}">
            <xm:f>AT40:AT40=Listenwerte!#REF!</xm:f>
            <x14:dxf>
              <font>
                <color rgb="FFFF0000"/>
              </font>
            </x14:dxf>
          </x14:cfRule>
          <xm:sqref>BJ40</xm:sqref>
        </x14:conditionalFormatting>
        <x14:conditionalFormatting xmlns:xm="http://schemas.microsoft.com/office/excel/2006/main">
          <x14:cfRule type="expression" priority="3" id="{56EC86DD-574E-4326-9341-E96106D02634}">
            <xm:f>$A27=Listenwerte!$R$4</xm:f>
            <x14:dxf>
              <fill>
                <patternFill patternType="lightUp">
                  <bgColor theme="0" tint="-4.9989318521683403E-2"/>
                </patternFill>
              </fill>
            </x14:dxf>
          </x14:cfRule>
          <x14:cfRule type="expression" priority="4" id="{7936CF30-B80B-4EDB-BE51-F470A6DBB456}">
            <xm:f>$A27=Listenwerte!$R$3</xm:f>
            <x14:dxf>
              <fill>
                <patternFill patternType="lightUp">
                  <bgColor theme="0" tint="-4.9989318521683403E-2"/>
                </patternFill>
              </fill>
            </x14:dxf>
          </x14:cfRule>
          <xm:sqref>AQ27:AZ45</xm:sqref>
        </x14:conditionalFormatting>
        <x14:conditionalFormatting xmlns:xm="http://schemas.microsoft.com/office/excel/2006/main">
          <x14:cfRule type="expression" priority="2" id="{56F11ADE-B1E6-4593-BAA9-97CC0E32B7EF}">
            <xm:f>$A27=Listenwerte!$R$5</xm:f>
            <x14:dxf>
              <fill>
                <patternFill patternType="lightUp">
                  <bgColor theme="0" tint="-4.9989318521683403E-2"/>
                </patternFill>
              </fill>
            </x14:dxf>
          </x14:cfRule>
          <xm:sqref>AQ27:AZ45</xm:sqref>
        </x14:conditionalFormatting>
        <x14:conditionalFormatting xmlns:xm="http://schemas.microsoft.com/office/excel/2006/main">
          <x14:cfRule type="expression" priority="1" id="{1D25B855-13D9-456A-94ED-54D56BD024BC}">
            <xm:f>$A27=Listenwerte!$R$6</xm:f>
            <x14:dxf>
              <fill>
                <patternFill patternType="lightUp">
                  <bgColor theme="0" tint="-4.9989318521683403E-2"/>
                </patternFill>
              </fill>
            </x14:dxf>
          </x14:cfRule>
          <xm:sqref>AQ27:AZ45</xm:sqref>
        </x14:conditionalFormatting>
      </x14:conditionalFormattings>
    </ext>
    <ext xmlns:x14="http://schemas.microsoft.com/office/spreadsheetml/2009/9/main" uri="{CCE6A557-97BC-4b89-ADB6-D9C93CAAB3DF}">
      <x14:dataValidations xmlns:xm="http://schemas.microsoft.com/office/excel/2006/main" xWindow="657" yWindow="651" count="5">
        <x14:dataValidation type="list" allowBlank="1" showInputMessage="1" showErrorMessage="1">
          <x14:formula1>
            <xm:f>Listenwerte!$P$2:$P$3</xm:f>
          </x14:formula1>
          <xm:sqref>T52 AJ57:AJ58</xm:sqref>
        </x14:dataValidation>
        <x14:dataValidation type="list" allowBlank="1" showInputMessage="1" showErrorMessage="1" error="Wählen Sie eine Option aus der Liste aus">
          <x14:formula1>
            <xm:f>Listenwerte!$P$4:$P$5</xm:f>
          </x14:formula1>
          <xm:sqref>X20</xm:sqref>
        </x14:dataValidation>
        <x14:dataValidation type="list" allowBlank="1" showInputMessage="1" showErrorMessage="1" promptTitle="Voraussetzung" prompt="Zuerst Schultyp (1. Abschnitt) auswählen">
          <x14:formula1>
            <xm:f>INDIRECT(Listenwerte!$B$6)</xm:f>
          </x14:formula1>
          <xm:sqref>BM26:BM45</xm:sqref>
        </x14:dataValidation>
        <x14:dataValidation type="list" allowBlank="1" showInputMessage="1" showErrorMessage="1" error="Sélectionnez une option de réponse dans la liste">
          <x14:formula1>
            <xm:f>Listenwerte!$A$2:$A$5</xm:f>
          </x14:formula1>
          <xm:sqref>J11:Q11</xm:sqref>
        </x14:dataValidation>
        <x14:dataValidation type="list" allowBlank="1" showInputMessage="1" showErrorMessage="1" promptTitle="Satisfaction des exigences" prompt="Si vous êtes titulaire d’un diplôme de spécialisation, indiquez si les leçons dispensées correspondent à la discipline du diplôme ou non._x000a__x000a_Si ce n’est pas le cas, choisissez « Diplôme complet » ou « Sans titre d’enseignement »">
          <x14:formula1>
            <xm:f>Listenwerte!$S$2:$S$5</xm:f>
          </x14:formula1>
          <xm:sqref>V26:Y45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BO42"/>
  <sheetViews>
    <sheetView zoomScaleNormal="100" workbookViewId="0">
      <selection activeCell="A13" sqref="A13:F13"/>
    </sheetView>
  </sheetViews>
  <sheetFormatPr baseColWidth="10" defaultRowHeight="14.25" x14ac:dyDescent="0.2"/>
  <cols>
    <col min="1" max="119" width="4.375" style="25" customWidth="1"/>
    <col min="120" max="16384" width="11" style="25"/>
  </cols>
  <sheetData>
    <row r="1" spans="1:67" ht="24.75" customHeight="1" x14ac:dyDescent="0.2">
      <c r="A1" s="103"/>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7"/>
      <c r="AQ1" s="107"/>
      <c r="AR1" s="108"/>
    </row>
    <row r="2" spans="1:67" ht="24.75" customHeight="1" thickBot="1" x14ac:dyDescent="0.25">
      <c r="A2" s="104"/>
      <c r="B2" s="30"/>
      <c r="C2" s="30"/>
      <c r="D2" s="30"/>
      <c r="E2" s="30"/>
      <c r="F2" s="30"/>
      <c r="G2" s="30"/>
      <c r="H2" s="30"/>
      <c r="I2" s="30"/>
      <c r="J2" s="30"/>
      <c r="K2" s="30"/>
      <c r="L2" s="30"/>
      <c r="M2" s="30"/>
      <c r="N2" s="30"/>
      <c r="O2" s="30"/>
      <c r="P2" s="30"/>
      <c r="Q2" s="30"/>
      <c r="R2" s="30"/>
      <c r="S2" s="30"/>
      <c r="T2" s="30"/>
      <c r="U2" s="30"/>
      <c r="V2" s="30"/>
      <c r="W2" s="30"/>
      <c r="X2" s="30"/>
      <c r="Y2" s="30"/>
      <c r="Z2" s="30"/>
      <c r="AA2" s="251" t="s">
        <v>114</v>
      </c>
      <c r="AB2" s="251"/>
      <c r="AC2" s="251"/>
      <c r="AD2" s="251"/>
      <c r="AE2" s="251"/>
      <c r="AF2" s="251"/>
      <c r="AG2" s="251" t="s">
        <v>115</v>
      </c>
      <c r="AH2" s="251"/>
      <c r="AI2" s="251"/>
      <c r="AJ2" s="251"/>
      <c r="AK2" s="251"/>
      <c r="AL2" s="251"/>
      <c r="AM2" s="442" t="s">
        <v>116</v>
      </c>
      <c r="AN2" s="442"/>
      <c r="AO2" s="442"/>
      <c r="AP2" s="442"/>
      <c r="AQ2" s="442"/>
      <c r="AR2" s="443"/>
    </row>
    <row r="3" spans="1:67" ht="24.75" customHeight="1" x14ac:dyDescent="0.2">
      <c r="A3" s="104"/>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105"/>
    </row>
    <row r="4" spans="1:67" ht="24.75" customHeight="1" x14ac:dyDescent="0.2">
      <c r="A4" s="104"/>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105"/>
    </row>
    <row r="5" spans="1:67" ht="24.75" customHeight="1" x14ac:dyDescent="0.2">
      <c r="A5" s="104"/>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26"/>
      <c r="AM5" s="30"/>
      <c r="AN5" s="30"/>
      <c r="AO5" s="30"/>
      <c r="AP5" s="30"/>
      <c r="AQ5" s="30"/>
      <c r="AR5" s="105"/>
    </row>
    <row r="6" spans="1:67" x14ac:dyDescent="0.2">
      <c r="A6" s="104"/>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105"/>
    </row>
    <row r="7" spans="1:67" ht="3.75" customHeight="1" x14ac:dyDescent="0.2">
      <c r="A7" s="109"/>
      <c r="B7" s="73"/>
      <c r="C7" s="73"/>
      <c r="D7" s="73"/>
      <c r="E7" s="73"/>
      <c r="F7" s="73"/>
      <c r="G7" s="72"/>
      <c r="H7" s="72"/>
      <c r="I7" s="72"/>
      <c r="J7" s="72"/>
      <c r="K7" s="72"/>
      <c r="L7" s="72"/>
      <c r="M7" s="73"/>
      <c r="N7" s="73"/>
      <c r="O7" s="73"/>
      <c r="P7" s="73"/>
      <c r="Q7" s="73"/>
      <c r="R7" s="73"/>
      <c r="S7" s="30"/>
      <c r="T7" s="30"/>
      <c r="U7" s="30"/>
      <c r="V7" s="30"/>
      <c r="W7" s="30"/>
      <c r="X7" s="30"/>
      <c r="Y7" s="30"/>
      <c r="Z7" s="30"/>
      <c r="AA7" s="30"/>
      <c r="AB7" s="30"/>
      <c r="AC7" s="30"/>
      <c r="AD7" s="30"/>
      <c r="AE7" s="30"/>
      <c r="AF7" s="30"/>
      <c r="AG7" s="30"/>
      <c r="AH7" s="30"/>
      <c r="AI7" s="30"/>
      <c r="AJ7" s="30"/>
      <c r="AK7" s="30"/>
      <c r="AL7" s="30"/>
      <c r="AM7" s="30"/>
      <c r="AN7" s="30"/>
      <c r="AO7" s="30"/>
      <c r="AP7" s="30"/>
      <c r="AQ7" s="30"/>
      <c r="AR7" s="105"/>
    </row>
    <row r="8" spans="1:67" s="117" customFormat="1" ht="33" customHeight="1" x14ac:dyDescent="0.2">
      <c r="A8" s="447" t="s">
        <v>116</v>
      </c>
      <c r="B8" s="448"/>
      <c r="C8" s="448"/>
      <c r="D8" s="448"/>
      <c r="E8" s="448"/>
      <c r="F8" s="448"/>
      <c r="G8" s="448"/>
      <c r="H8" s="448"/>
      <c r="I8" s="448"/>
      <c r="J8" s="448"/>
      <c r="K8" s="448"/>
      <c r="L8" s="448"/>
      <c r="M8" s="448"/>
      <c r="N8" s="448"/>
      <c r="O8" s="448"/>
      <c r="P8" s="448"/>
      <c r="Q8" s="448"/>
      <c r="R8" s="448"/>
      <c r="S8" s="448"/>
      <c r="T8" s="448"/>
      <c r="U8" s="448"/>
      <c r="V8" s="448"/>
      <c r="W8" s="448"/>
      <c r="X8" s="448"/>
      <c r="Y8" s="448"/>
      <c r="Z8" s="448"/>
      <c r="AA8" s="448"/>
      <c r="AB8" s="448"/>
      <c r="AC8" s="448"/>
      <c r="AD8" s="448"/>
      <c r="AE8" s="448"/>
      <c r="AF8" s="448"/>
      <c r="AG8" s="448"/>
      <c r="AH8" s="448"/>
      <c r="AI8" s="448"/>
      <c r="AJ8" s="448"/>
      <c r="AK8" s="448"/>
      <c r="AL8" s="448"/>
      <c r="AM8" s="448"/>
      <c r="AN8" s="448"/>
      <c r="AO8" s="448"/>
      <c r="AP8" s="448"/>
      <c r="AQ8" s="448"/>
      <c r="AR8" s="449"/>
      <c r="AS8" s="120"/>
      <c r="AT8" s="120"/>
      <c r="AU8" s="25"/>
      <c r="AV8" s="25"/>
      <c r="AW8" s="25"/>
      <c r="AX8" s="25"/>
      <c r="AY8" s="25"/>
      <c r="AZ8" s="25"/>
      <c r="BA8" s="25"/>
      <c r="BB8" s="25"/>
      <c r="BC8" s="25"/>
      <c r="BD8" s="25"/>
      <c r="BE8" s="25"/>
      <c r="BF8" s="25"/>
      <c r="BG8" s="25"/>
      <c r="BH8" s="25"/>
      <c r="BI8" s="25"/>
      <c r="BJ8" s="25"/>
      <c r="BK8" s="25"/>
      <c r="BL8" s="25"/>
      <c r="BM8" s="25"/>
      <c r="BN8" s="25"/>
      <c r="BO8" s="25"/>
    </row>
    <row r="9" spans="1:67" s="117" customFormat="1" ht="63" customHeight="1" x14ac:dyDescent="0.2">
      <c r="A9" s="450" t="s">
        <v>269</v>
      </c>
      <c r="B9" s="451"/>
      <c r="C9" s="451"/>
      <c r="D9" s="451"/>
      <c r="E9" s="451"/>
      <c r="F9" s="451"/>
      <c r="G9" s="451"/>
      <c r="H9" s="451"/>
      <c r="I9" s="451"/>
      <c r="J9" s="451"/>
      <c r="K9" s="451"/>
      <c r="L9" s="451"/>
      <c r="M9" s="451"/>
      <c r="N9" s="451"/>
      <c r="O9" s="451"/>
      <c r="P9" s="451"/>
      <c r="Q9" s="451"/>
      <c r="R9" s="451"/>
      <c r="S9" s="451"/>
      <c r="T9" s="451"/>
      <c r="U9" s="451"/>
      <c r="V9" s="451"/>
      <c r="W9" s="451"/>
      <c r="X9" s="451"/>
      <c r="Y9" s="451"/>
      <c r="Z9" s="451"/>
      <c r="AA9" s="451"/>
      <c r="AB9" s="451"/>
      <c r="AC9" s="451"/>
      <c r="AD9" s="451"/>
      <c r="AE9" s="451"/>
      <c r="AF9" s="451"/>
      <c r="AG9" s="451"/>
      <c r="AH9" s="451"/>
      <c r="AI9" s="451"/>
      <c r="AJ9" s="451"/>
      <c r="AK9" s="451"/>
      <c r="AL9" s="451"/>
      <c r="AM9" s="451"/>
      <c r="AN9" s="451"/>
      <c r="AO9" s="451"/>
      <c r="AP9" s="451"/>
      <c r="AQ9" s="451"/>
      <c r="AR9" s="452"/>
      <c r="AS9" s="120"/>
      <c r="AT9" s="120"/>
      <c r="AU9" s="25"/>
      <c r="AV9" s="25"/>
      <c r="AW9" s="25"/>
      <c r="AX9" s="25"/>
      <c r="AY9" s="25"/>
      <c r="AZ9" s="25"/>
      <c r="BA9" s="25"/>
      <c r="BB9" s="25"/>
      <c r="BC9" s="25"/>
      <c r="BD9" s="25"/>
      <c r="BE9" s="25"/>
      <c r="BF9" s="25"/>
      <c r="BG9" s="25"/>
      <c r="BH9" s="25"/>
      <c r="BI9" s="25"/>
      <c r="BJ9" s="25"/>
      <c r="BK9" s="25"/>
      <c r="BL9" s="25"/>
      <c r="BM9" s="25"/>
      <c r="BN9" s="25"/>
      <c r="BO9" s="25"/>
    </row>
    <row r="10" spans="1:67" ht="23.25" customHeight="1" x14ac:dyDescent="0.2">
      <c r="A10" s="453" t="s">
        <v>116</v>
      </c>
      <c r="B10" s="454"/>
      <c r="C10" s="454"/>
      <c r="D10" s="454"/>
      <c r="E10" s="454"/>
      <c r="F10" s="454"/>
      <c r="G10" s="454"/>
      <c r="H10" s="454"/>
      <c r="I10" s="454"/>
      <c r="J10" s="454"/>
      <c r="K10" s="454"/>
      <c r="L10" s="454"/>
      <c r="M10" s="454"/>
      <c r="N10" s="454"/>
      <c r="O10" s="454"/>
      <c r="P10" s="454"/>
      <c r="Q10" s="454"/>
      <c r="R10" s="454"/>
      <c r="S10" s="454"/>
      <c r="T10" s="454"/>
      <c r="U10" s="454"/>
      <c r="V10" s="454"/>
      <c r="W10" s="454"/>
      <c r="X10" s="454"/>
      <c r="Y10" s="454"/>
      <c r="Z10" s="454"/>
      <c r="AA10" s="454"/>
      <c r="AB10" s="454"/>
      <c r="AC10" s="454"/>
      <c r="AD10" s="454"/>
      <c r="AE10" s="454"/>
      <c r="AF10" s="454"/>
      <c r="AG10" s="454"/>
      <c r="AH10" s="454"/>
      <c r="AI10" s="454"/>
      <c r="AJ10" s="454"/>
      <c r="AK10" s="454"/>
      <c r="AL10" s="454"/>
      <c r="AM10" s="454"/>
      <c r="AN10" s="454"/>
      <c r="AO10" s="454"/>
      <c r="AP10" s="454"/>
      <c r="AQ10" s="454"/>
      <c r="AR10" s="455"/>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row>
    <row r="11" spans="1:67" ht="12" customHeight="1" x14ac:dyDescent="0.2">
      <c r="A11" s="193"/>
      <c r="B11" s="194"/>
      <c r="C11" s="194"/>
      <c r="D11" s="194"/>
      <c r="E11" s="194"/>
      <c r="F11" s="194"/>
      <c r="G11" s="194"/>
      <c r="H11" s="194"/>
      <c r="I11" s="194"/>
      <c r="J11" s="195"/>
      <c r="K11" s="194"/>
      <c r="L11" s="194"/>
      <c r="M11" s="194"/>
      <c r="N11" s="194"/>
      <c r="O11" s="194"/>
      <c r="P11" s="194"/>
      <c r="Q11" s="194"/>
      <c r="R11" s="194"/>
      <c r="S11" s="194"/>
      <c r="T11" s="194"/>
      <c r="U11" s="194"/>
      <c r="V11" s="194"/>
      <c r="W11" s="194"/>
      <c r="X11" s="194"/>
      <c r="Y11" s="194"/>
      <c r="Z11" s="194"/>
      <c r="AA11" s="194"/>
      <c r="AB11" s="194"/>
      <c r="AC11" s="194"/>
      <c r="AD11" s="194"/>
      <c r="AE11" s="194"/>
      <c r="AF11" s="194"/>
      <c r="AG11" s="194"/>
      <c r="AH11" s="194"/>
      <c r="AI11" s="194"/>
      <c r="AJ11" s="194"/>
      <c r="AK11" s="194"/>
      <c r="AL11" s="194"/>
      <c r="AM11" s="194"/>
      <c r="AN11" s="194"/>
      <c r="AO11" s="194"/>
      <c r="AP11" s="194"/>
      <c r="AQ11" s="194"/>
      <c r="AR11" s="196"/>
    </row>
    <row r="12" spans="1:67" ht="19.5" customHeight="1" x14ac:dyDescent="0.2">
      <c r="A12" s="197" t="s">
        <v>121</v>
      </c>
      <c r="B12" s="123"/>
      <c r="C12" s="123"/>
      <c r="D12" s="123"/>
      <c r="E12" s="123"/>
      <c r="F12" s="198"/>
      <c r="G12" s="198"/>
      <c r="H12" s="290" t="s">
        <v>155</v>
      </c>
      <c r="I12" s="290"/>
      <c r="J12" s="290"/>
      <c r="K12" s="290"/>
      <c r="L12" s="290"/>
      <c r="M12" s="290"/>
      <c r="N12" s="198"/>
      <c r="O12" s="123" t="s">
        <v>156</v>
      </c>
      <c r="P12" s="123"/>
      <c r="Q12" s="123"/>
      <c r="R12" s="123"/>
      <c r="S12" s="123"/>
      <c r="T12" s="123"/>
      <c r="U12" s="194"/>
      <c r="V12" s="123" t="s">
        <v>143</v>
      </c>
      <c r="W12" s="123"/>
      <c r="X12" s="123"/>
      <c r="Y12" s="123"/>
      <c r="Z12" s="123"/>
      <c r="AA12" s="123"/>
      <c r="AB12" s="194"/>
      <c r="AC12" s="199"/>
      <c r="AD12" s="199"/>
      <c r="AE12" s="199"/>
      <c r="AF12" s="199"/>
      <c r="AG12" s="199"/>
      <c r="AH12" s="199"/>
      <c r="AI12" s="199"/>
      <c r="AJ12" s="199"/>
      <c r="AK12" s="199"/>
      <c r="AL12" s="199"/>
      <c r="AM12" s="199"/>
      <c r="AN12" s="199"/>
      <c r="AO12" s="199"/>
      <c r="AP12" s="199"/>
      <c r="AQ12" s="199"/>
      <c r="AR12" s="200"/>
    </row>
    <row r="13" spans="1:67" ht="19.5" customHeight="1" x14ac:dyDescent="0.2">
      <c r="A13" s="423"/>
      <c r="B13" s="361"/>
      <c r="C13" s="361"/>
      <c r="D13" s="361"/>
      <c r="E13" s="361"/>
      <c r="F13" s="361"/>
      <c r="G13" s="78"/>
      <c r="H13" s="459"/>
      <c r="I13" s="459"/>
      <c r="J13" s="459"/>
      <c r="K13" s="459"/>
      <c r="L13" s="459"/>
      <c r="M13" s="459"/>
      <c r="N13" s="198"/>
      <c r="O13" s="456"/>
      <c r="P13" s="457"/>
      <c r="Q13" s="457"/>
      <c r="R13" s="457"/>
      <c r="S13" s="457"/>
      <c r="T13" s="458"/>
      <c r="U13" s="194"/>
      <c r="V13" s="424"/>
      <c r="W13" s="358"/>
      <c r="X13" s="358"/>
      <c r="Y13" s="358"/>
      <c r="Z13" s="358"/>
      <c r="AA13" s="358"/>
      <c r="AB13" s="358"/>
      <c r="AC13" s="358"/>
      <c r="AD13" s="359"/>
      <c r="AE13" s="199"/>
      <c r="AF13" s="199"/>
      <c r="AG13" s="199"/>
      <c r="AH13" s="199"/>
      <c r="AI13" s="199"/>
      <c r="AJ13" s="199"/>
      <c r="AK13" s="199"/>
      <c r="AL13" s="199"/>
      <c r="AM13" s="199"/>
      <c r="AN13" s="199"/>
      <c r="AO13" s="199"/>
      <c r="AP13" s="199"/>
      <c r="AQ13" s="199"/>
      <c r="AR13" s="200"/>
    </row>
    <row r="14" spans="1:67" ht="19.5" customHeight="1" x14ac:dyDescent="0.2">
      <c r="A14" s="201"/>
      <c r="B14" s="194"/>
      <c r="C14" s="194"/>
      <c r="D14" s="194"/>
      <c r="E14" s="198"/>
      <c r="F14" s="198"/>
      <c r="G14" s="198"/>
      <c r="H14" s="198"/>
      <c r="I14" s="198"/>
      <c r="J14" s="198"/>
      <c r="K14" s="198"/>
      <c r="L14" s="198"/>
      <c r="M14" s="198"/>
      <c r="N14" s="198"/>
      <c r="O14" s="198"/>
      <c r="P14" s="198"/>
      <c r="Q14" s="198"/>
      <c r="R14" s="198"/>
      <c r="S14" s="194"/>
      <c r="T14" s="194"/>
      <c r="U14" s="194"/>
      <c r="V14" s="194"/>
      <c r="W14" s="194"/>
      <c r="X14" s="194"/>
      <c r="Y14" s="194"/>
      <c r="Z14" s="194"/>
      <c r="AA14" s="194"/>
      <c r="AB14" s="194"/>
      <c r="AC14" s="199"/>
      <c r="AD14" s="199"/>
      <c r="AE14" s="199"/>
      <c r="AF14" s="199"/>
      <c r="AG14" s="199"/>
      <c r="AH14" s="199"/>
      <c r="AI14" s="199"/>
      <c r="AJ14" s="199"/>
      <c r="AK14" s="199"/>
      <c r="AL14" s="199"/>
      <c r="AM14" s="199"/>
      <c r="AN14" s="199"/>
      <c r="AO14" s="199"/>
      <c r="AP14" s="199"/>
      <c r="AQ14" s="199"/>
      <c r="AR14" s="200"/>
    </row>
    <row r="15" spans="1:67" ht="19.5" customHeight="1" x14ac:dyDescent="0.2">
      <c r="A15" s="197" t="s">
        <v>157</v>
      </c>
      <c r="B15" s="123"/>
      <c r="C15" s="123"/>
      <c r="D15" s="123"/>
      <c r="E15" s="123"/>
      <c r="F15" s="123"/>
      <c r="G15" s="198"/>
      <c r="H15" s="123" t="s">
        <v>123</v>
      </c>
      <c r="I15" s="123"/>
      <c r="J15" s="123"/>
      <c r="K15" s="123"/>
      <c r="L15" s="123"/>
      <c r="M15" s="123"/>
      <c r="N15" s="198"/>
      <c r="O15" s="123" t="s">
        <v>124</v>
      </c>
      <c r="P15" s="123"/>
      <c r="Q15" s="123"/>
      <c r="R15" s="123"/>
      <c r="S15" s="123"/>
      <c r="T15" s="123"/>
      <c r="U15" s="194"/>
      <c r="V15" s="347" t="s">
        <v>125</v>
      </c>
      <c r="W15" s="347"/>
      <c r="X15" s="347"/>
      <c r="Y15" s="347"/>
      <c r="Z15" s="347"/>
      <c r="AA15" s="347"/>
      <c r="AB15" s="194"/>
      <c r="AC15" s="199"/>
      <c r="AD15" s="199"/>
      <c r="AE15" s="199"/>
      <c r="AF15" s="199"/>
      <c r="AG15" s="199"/>
      <c r="AH15" s="199"/>
      <c r="AI15" s="199"/>
      <c r="AJ15" s="199"/>
      <c r="AK15" s="199"/>
      <c r="AL15" s="199"/>
      <c r="AM15" s="199"/>
      <c r="AN15" s="199"/>
      <c r="AO15" s="199"/>
      <c r="AP15" s="199"/>
      <c r="AQ15" s="199"/>
      <c r="AR15" s="200"/>
    </row>
    <row r="16" spans="1:67" ht="19.5" customHeight="1" x14ac:dyDescent="0.2">
      <c r="A16" s="398"/>
      <c r="B16" s="358"/>
      <c r="C16" s="358"/>
      <c r="D16" s="358"/>
      <c r="E16" s="358"/>
      <c r="F16" s="359"/>
      <c r="G16" s="198"/>
      <c r="H16" s="365"/>
      <c r="I16" s="366"/>
      <c r="J16" s="366"/>
      <c r="K16" s="366"/>
      <c r="L16" s="366"/>
      <c r="M16" s="367"/>
      <c r="N16" s="198"/>
      <c r="O16" s="365"/>
      <c r="P16" s="366"/>
      <c r="Q16" s="366"/>
      <c r="R16" s="366"/>
      <c r="S16" s="366"/>
      <c r="T16" s="367"/>
      <c r="U16" s="194"/>
      <c r="V16" s="439"/>
      <c r="W16" s="440"/>
      <c r="X16" s="440"/>
      <c r="Y16" s="440"/>
      <c r="Z16" s="440"/>
      <c r="AA16" s="441"/>
      <c r="AB16" s="194"/>
      <c r="AC16" s="199"/>
      <c r="AD16" s="199"/>
      <c r="AE16" s="199"/>
      <c r="AF16" s="199"/>
      <c r="AG16" s="199"/>
      <c r="AH16" s="199"/>
      <c r="AI16" s="199"/>
      <c r="AJ16" s="199"/>
      <c r="AK16" s="199"/>
      <c r="AL16" s="199"/>
      <c r="AM16" s="199"/>
      <c r="AN16" s="199"/>
      <c r="AO16" s="199"/>
      <c r="AP16" s="199"/>
      <c r="AQ16" s="199"/>
      <c r="AR16" s="200"/>
    </row>
    <row r="17" spans="1:67" ht="19.5" customHeight="1" x14ac:dyDescent="0.2">
      <c r="A17" s="201"/>
      <c r="B17" s="194"/>
      <c r="C17" s="194"/>
      <c r="D17" s="194"/>
      <c r="E17" s="198"/>
      <c r="F17" s="198"/>
      <c r="G17" s="198"/>
      <c r="H17" s="198"/>
      <c r="I17" s="198"/>
      <c r="J17" s="198"/>
      <c r="K17" s="198"/>
      <c r="L17" s="198"/>
      <c r="M17" s="198"/>
      <c r="N17" s="198"/>
      <c r="O17" s="198"/>
      <c r="P17" s="194"/>
      <c r="Q17" s="194"/>
      <c r="R17" s="194"/>
      <c r="S17" s="194"/>
      <c r="T17" s="194"/>
      <c r="U17" s="194"/>
      <c r="V17" s="194"/>
      <c r="W17" s="194"/>
      <c r="X17" s="194"/>
      <c r="Y17" s="194"/>
      <c r="Z17" s="194"/>
      <c r="AA17" s="194"/>
      <c r="AB17" s="194"/>
      <c r="AC17" s="199"/>
      <c r="AD17" s="199"/>
      <c r="AE17" s="199"/>
      <c r="AF17" s="199"/>
      <c r="AG17" s="199"/>
      <c r="AH17" s="199"/>
      <c r="AI17" s="199"/>
      <c r="AJ17" s="199"/>
      <c r="AK17" s="199"/>
      <c r="AL17" s="199"/>
      <c r="AM17" s="199"/>
      <c r="AN17" s="199"/>
      <c r="AO17" s="199"/>
      <c r="AP17" s="199"/>
      <c r="AQ17" s="199"/>
      <c r="AR17" s="200"/>
    </row>
    <row r="18" spans="1:67" ht="19.5" customHeight="1" x14ac:dyDescent="0.2">
      <c r="A18" s="197" t="s">
        <v>158</v>
      </c>
      <c r="B18" s="123"/>
      <c r="C18" s="123"/>
      <c r="D18" s="123"/>
      <c r="E18" s="123"/>
      <c r="F18" s="123"/>
      <c r="G18" s="123"/>
      <c r="H18" s="123" t="s">
        <v>159</v>
      </c>
      <c r="I18" s="123"/>
      <c r="J18" s="123"/>
      <c r="K18" s="123"/>
      <c r="L18" s="123"/>
      <c r="M18" s="123"/>
      <c r="N18" s="123"/>
      <c r="O18" s="123" t="s">
        <v>160</v>
      </c>
      <c r="P18" s="123"/>
      <c r="Q18" s="123"/>
      <c r="R18" s="123"/>
      <c r="S18" s="123"/>
      <c r="T18" s="123"/>
      <c r="U18" s="194"/>
      <c r="V18" s="123" t="s">
        <v>161</v>
      </c>
      <c r="W18" s="123"/>
      <c r="X18" s="123"/>
      <c r="Y18" s="123"/>
      <c r="Z18" s="123"/>
      <c r="AA18" s="123"/>
      <c r="AB18" s="194"/>
      <c r="AC18" s="422" t="str">
        <f>IF(V19=Listenwerte!L3,Listenwerte!K5,"")</f>
        <v/>
      </c>
      <c r="AD18" s="422"/>
      <c r="AE18" s="422"/>
      <c r="AF18" s="422"/>
      <c r="AG18" s="422"/>
      <c r="AH18" s="422"/>
      <c r="AI18" s="422"/>
      <c r="AJ18" s="422"/>
      <c r="AK18" s="422"/>
      <c r="AL18" s="199"/>
      <c r="AM18" s="199"/>
      <c r="AN18" s="199"/>
      <c r="AO18" s="199"/>
      <c r="AP18" s="199"/>
      <c r="AQ18" s="199"/>
      <c r="AR18" s="200"/>
    </row>
    <row r="19" spans="1:67" ht="19.5" customHeight="1" x14ac:dyDescent="0.2">
      <c r="A19" s="437"/>
      <c r="B19" s="358"/>
      <c r="C19" s="358"/>
      <c r="D19" s="358"/>
      <c r="E19" s="358"/>
      <c r="F19" s="359"/>
      <c r="G19" s="198"/>
      <c r="H19" s="421"/>
      <c r="I19" s="421"/>
      <c r="J19" s="421"/>
      <c r="K19" s="421"/>
      <c r="L19" s="421"/>
      <c r="M19" s="421"/>
      <c r="N19" s="194"/>
      <c r="O19" s="398"/>
      <c r="P19" s="358"/>
      <c r="Q19" s="358"/>
      <c r="R19" s="358"/>
      <c r="S19" s="358"/>
      <c r="T19" s="359"/>
      <c r="U19" s="194"/>
      <c r="V19" s="439"/>
      <c r="W19" s="440"/>
      <c r="X19" s="440"/>
      <c r="Y19" s="440"/>
      <c r="Z19" s="440"/>
      <c r="AA19" s="441"/>
      <c r="AB19" s="194"/>
      <c r="AC19" s="438"/>
      <c r="AD19" s="438"/>
      <c r="AE19" s="438"/>
      <c r="AF19" s="438"/>
      <c r="AG19" s="438"/>
      <c r="AH19" s="438"/>
      <c r="AI19" s="438"/>
      <c r="AJ19" s="438"/>
      <c r="AK19" s="438"/>
      <c r="AL19" s="199"/>
      <c r="AM19" s="199"/>
      <c r="AN19" s="199"/>
      <c r="AO19" s="199"/>
      <c r="AP19" s="199"/>
      <c r="AQ19" s="199"/>
      <c r="AR19" s="200"/>
    </row>
    <row r="20" spans="1:67" ht="19.5" customHeight="1" x14ac:dyDescent="0.2">
      <c r="A20" s="201"/>
      <c r="B20" s="194"/>
      <c r="C20" s="194"/>
      <c r="D20" s="194"/>
      <c r="E20" s="194"/>
      <c r="F20" s="198"/>
      <c r="G20" s="198"/>
      <c r="H20" s="198"/>
      <c r="I20" s="198"/>
      <c r="J20" s="194"/>
      <c r="K20" s="194"/>
      <c r="L20" s="194"/>
      <c r="M20" s="194"/>
      <c r="N20" s="194"/>
      <c r="O20" s="194"/>
      <c r="P20" s="194"/>
      <c r="Q20" s="194"/>
      <c r="R20" s="194"/>
      <c r="S20" s="194"/>
      <c r="T20" s="194"/>
      <c r="U20" s="194"/>
      <c r="V20" s="194"/>
      <c r="W20" s="194"/>
      <c r="X20" s="194"/>
      <c r="Y20" s="194"/>
      <c r="Z20" s="194"/>
      <c r="AA20" s="194"/>
      <c r="AB20" s="194"/>
      <c r="AC20" s="199"/>
      <c r="AD20" s="199"/>
      <c r="AE20" s="199"/>
      <c r="AF20" s="199"/>
      <c r="AG20" s="199"/>
      <c r="AH20" s="199"/>
      <c r="AI20" s="199"/>
      <c r="AJ20" s="199"/>
      <c r="AK20" s="199"/>
      <c r="AL20" s="199"/>
      <c r="AM20" s="199"/>
      <c r="AN20" s="199"/>
      <c r="AO20" s="199"/>
      <c r="AP20" s="199"/>
      <c r="AQ20" s="199"/>
      <c r="AR20" s="200"/>
    </row>
    <row r="21" spans="1:67" ht="19.5" customHeight="1" x14ac:dyDescent="0.2">
      <c r="A21" s="203" t="s">
        <v>162</v>
      </c>
      <c r="B21" s="202"/>
      <c r="C21" s="202"/>
      <c r="D21" s="202"/>
      <c r="E21" s="202"/>
      <c r="F21" s="202"/>
      <c r="G21" s="204"/>
      <c r="H21" s="194"/>
      <c r="I21" s="194"/>
      <c r="J21" s="194"/>
      <c r="K21" s="194"/>
      <c r="L21" s="194"/>
      <c r="M21" s="194"/>
      <c r="N21" s="194"/>
      <c r="O21" s="202" t="s">
        <v>163</v>
      </c>
      <c r="P21" s="202"/>
      <c r="Q21" s="202"/>
      <c r="R21" s="205"/>
      <c r="S21" s="205"/>
      <c r="T21" s="205"/>
      <c r="U21" s="194"/>
      <c r="V21" s="194"/>
      <c r="W21" s="194"/>
      <c r="X21" s="194"/>
      <c r="Y21" s="194"/>
      <c r="Z21" s="194"/>
      <c r="AA21" s="194"/>
      <c r="AB21" s="194"/>
      <c r="AC21" s="199"/>
      <c r="AD21" s="199"/>
      <c r="AE21" s="199"/>
      <c r="AF21" s="199"/>
      <c r="AG21" s="199"/>
      <c r="AH21" s="199"/>
      <c r="AI21" s="199"/>
      <c r="AJ21" s="199"/>
      <c r="AK21" s="199"/>
      <c r="AL21" s="199"/>
      <c r="AM21" s="199"/>
      <c r="AN21" s="199"/>
      <c r="AO21" s="199"/>
      <c r="AP21" s="199"/>
      <c r="AQ21" s="199"/>
      <c r="AR21" s="200"/>
    </row>
    <row r="22" spans="1:67" ht="19.5" customHeight="1" x14ac:dyDescent="0.2">
      <c r="A22" s="398"/>
      <c r="B22" s="358"/>
      <c r="C22" s="358"/>
      <c r="D22" s="358"/>
      <c r="E22" s="358"/>
      <c r="F22" s="358"/>
      <c r="G22" s="358"/>
      <c r="H22" s="358"/>
      <c r="I22" s="358"/>
      <c r="J22" s="358"/>
      <c r="K22" s="358"/>
      <c r="L22" s="358"/>
      <c r="M22" s="359"/>
      <c r="N22" s="194"/>
      <c r="O22" s="439"/>
      <c r="P22" s="440"/>
      <c r="Q22" s="440"/>
      <c r="R22" s="440"/>
      <c r="S22" s="440"/>
      <c r="T22" s="441"/>
      <c r="U22" s="194"/>
      <c r="V22" s="194"/>
      <c r="W22" s="194"/>
      <c r="X22" s="194"/>
      <c r="Y22" s="194"/>
      <c r="Z22" s="194"/>
      <c r="AA22" s="194"/>
      <c r="AB22" s="194"/>
      <c r="AC22" s="199"/>
      <c r="AD22" s="199"/>
      <c r="AE22" s="199"/>
      <c r="AF22" s="199"/>
      <c r="AG22" s="199"/>
      <c r="AH22" s="199"/>
      <c r="AI22" s="199"/>
      <c r="AJ22" s="199"/>
      <c r="AK22" s="199"/>
      <c r="AL22" s="199"/>
      <c r="AM22" s="199"/>
      <c r="AN22" s="199"/>
      <c r="AO22" s="199"/>
      <c r="AP22" s="199"/>
      <c r="AQ22" s="199"/>
      <c r="AR22" s="200"/>
    </row>
    <row r="23" spans="1:67" ht="31.5" customHeight="1" x14ac:dyDescent="0.2">
      <c r="A23" s="206"/>
      <c r="B23" s="198"/>
      <c r="C23" s="198"/>
      <c r="D23" s="198"/>
      <c r="E23" s="198"/>
      <c r="F23" s="198"/>
      <c r="G23" s="198"/>
      <c r="H23" s="198"/>
      <c r="I23" s="198"/>
      <c r="J23" s="194"/>
      <c r="K23" s="194"/>
      <c r="L23" s="194"/>
      <c r="M23" s="194"/>
      <c r="N23" s="194"/>
      <c r="O23" s="194"/>
      <c r="P23" s="194"/>
      <c r="Q23" s="194"/>
      <c r="R23" s="194"/>
      <c r="S23" s="194"/>
      <c r="T23" s="194"/>
      <c r="U23" s="194"/>
      <c r="V23" s="194"/>
      <c r="W23" s="194"/>
      <c r="X23" s="194"/>
      <c r="Y23" s="194"/>
      <c r="Z23" s="194"/>
      <c r="AA23" s="194"/>
      <c r="AB23" s="194"/>
      <c r="AC23" s="199"/>
      <c r="AD23" s="199"/>
      <c r="AE23" s="199"/>
      <c r="AF23" s="199"/>
      <c r="AG23" s="199"/>
      <c r="AH23" s="199"/>
      <c r="AI23" s="199"/>
      <c r="AJ23" s="199"/>
      <c r="AK23" s="199"/>
      <c r="AL23" s="199"/>
      <c r="AM23" s="199"/>
      <c r="AN23" s="199"/>
      <c r="AO23" s="199"/>
      <c r="AP23" s="199"/>
      <c r="AQ23" s="199"/>
      <c r="AR23" s="200"/>
    </row>
    <row r="24" spans="1:67" ht="25.5" customHeight="1" x14ac:dyDescent="0.2">
      <c r="A24" s="435" t="s">
        <v>164</v>
      </c>
      <c r="B24" s="355"/>
      <c r="C24" s="355"/>
      <c r="D24" s="355"/>
      <c r="E24" s="355"/>
      <c r="F24" s="355"/>
      <c r="G24" s="355"/>
      <c r="H24" s="355"/>
      <c r="I24" s="355"/>
      <c r="J24" s="355"/>
      <c r="K24" s="355"/>
      <c r="L24" s="355"/>
      <c r="M24" s="355"/>
      <c r="N24" s="355"/>
      <c r="O24" s="355"/>
      <c r="P24" s="355"/>
      <c r="Q24" s="355"/>
      <c r="R24" s="355"/>
      <c r="S24" s="355"/>
      <c r="T24" s="355"/>
      <c r="U24" s="355"/>
      <c r="V24" s="355"/>
      <c r="W24" s="355"/>
      <c r="X24" s="355"/>
      <c r="Y24" s="355"/>
      <c r="Z24" s="355"/>
      <c r="AA24" s="355"/>
      <c r="AB24" s="355"/>
      <c r="AC24" s="355"/>
      <c r="AD24" s="355"/>
      <c r="AE24" s="355"/>
      <c r="AF24" s="355"/>
      <c r="AG24" s="355"/>
      <c r="AH24" s="355"/>
      <c r="AI24" s="355"/>
      <c r="AJ24" s="355"/>
      <c r="AK24" s="355"/>
      <c r="AL24" s="355"/>
      <c r="AM24" s="355"/>
      <c r="AN24" s="355"/>
      <c r="AO24" s="355"/>
      <c r="AP24" s="355"/>
      <c r="AQ24" s="355"/>
      <c r="AR24" s="436"/>
    </row>
    <row r="25" spans="1:67" ht="19.5" customHeight="1" x14ac:dyDescent="0.2">
      <c r="A25" s="113"/>
      <c r="B25" s="12"/>
      <c r="C25" s="12"/>
      <c r="D25" s="12"/>
      <c r="E25" s="12"/>
      <c r="F25" s="12"/>
      <c r="G25" s="12"/>
      <c r="H25" s="12"/>
      <c r="I25" s="12"/>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105"/>
    </row>
    <row r="26" spans="1:67" ht="19.5" customHeight="1" x14ac:dyDescent="0.2">
      <c r="A26" s="112" t="s">
        <v>165</v>
      </c>
      <c r="B26" s="11"/>
      <c r="C26" s="11"/>
      <c r="D26" s="11"/>
      <c r="E26" s="11"/>
      <c r="F26" s="11"/>
      <c r="G26" s="55"/>
      <c r="H26" s="11" t="s">
        <v>166</v>
      </c>
      <c r="I26" s="11"/>
      <c r="J26" s="11"/>
      <c r="K26" s="11"/>
      <c r="L26" s="11"/>
      <c r="M26" s="11"/>
      <c r="N26" s="55"/>
      <c r="O26" s="11" t="s">
        <v>167</v>
      </c>
      <c r="P26" s="11"/>
      <c r="Q26" s="11"/>
      <c r="R26" s="11"/>
      <c r="S26" s="11"/>
      <c r="T26" s="11"/>
      <c r="U26" s="55"/>
      <c r="V26" s="11" t="s">
        <v>168</v>
      </c>
      <c r="W26" s="11"/>
      <c r="X26" s="11"/>
      <c r="Y26" s="11"/>
      <c r="Z26" s="11"/>
      <c r="AA26" s="11"/>
      <c r="AB26" s="56"/>
      <c r="AC26" s="289" t="s">
        <v>169</v>
      </c>
      <c r="AD26" s="289"/>
      <c r="AE26" s="289"/>
      <c r="AF26" s="289"/>
      <c r="AG26" s="289"/>
      <c r="AH26" s="289"/>
      <c r="AI26" s="30"/>
      <c r="AJ26" s="30"/>
      <c r="AK26" s="30"/>
      <c r="AL26" s="30"/>
      <c r="AM26" s="30"/>
      <c r="AN26" s="30"/>
      <c r="AO26" s="30"/>
      <c r="AP26" s="30"/>
      <c r="AQ26" s="30"/>
      <c r="AR26" s="105"/>
    </row>
    <row r="27" spans="1:67" ht="19.5" customHeight="1" x14ac:dyDescent="0.2">
      <c r="A27" s="437"/>
      <c r="B27" s="358"/>
      <c r="C27" s="358"/>
      <c r="D27" s="358"/>
      <c r="E27" s="358"/>
      <c r="F27" s="359"/>
      <c r="G27" s="194"/>
      <c r="H27" s="398"/>
      <c r="I27" s="358"/>
      <c r="J27" s="358"/>
      <c r="K27" s="358"/>
      <c r="L27" s="358"/>
      <c r="M27" s="359"/>
      <c r="N27" s="194"/>
      <c r="O27" s="398"/>
      <c r="P27" s="358"/>
      <c r="Q27" s="358"/>
      <c r="R27" s="358"/>
      <c r="S27" s="358"/>
      <c r="T27" s="359"/>
      <c r="U27" s="194"/>
      <c r="V27" s="439"/>
      <c r="W27" s="440"/>
      <c r="X27" s="440"/>
      <c r="Y27" s="440"/>
      <c r="Z27" s="440"/>
      <c r="AA27" s="441"/>
      <c r="AB27" s="194"/>
      <c r="AC27" s="444"/>
      <c r="AD27" s="445"/>
      <c r="AE27" s="445"/>
      <c r="AF27" s="445"/>
      <c r="AG27" s="445"/>
      <c r="AH27" s="446"/>
      <c r="AI27" s="30"/>
      <c r="AJ27" s="30"/>
      <c r="AK27" s="30"/>
      <c r="AL27" s="30"/>
      <c r="AM27" s="30"/>
      <c r="AN27" s="30"/>
      <c r="AO27" s="30"/>
      <c r="AP27" s="30"/>
      <c r="AQ27" s="30"/>
      <c r="AR27" s="105"/>
    </row>
    <row r="28" spans="1:67" ht="33.75" customHeight="1" x14ac:dyDescent="0.2">
      <c r="A28" s="104"/>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105"/>
    </row>
    <row r="29" spans="1:67" ht="23.25" customHeight="1" x14ac:dyDescent="0.2">
      <c r="A29" s="435" t="s">
        <v>170</v>
      </c>
      <c r="B29" s="355"/>
      <c r="C29" s="355"/>
      <c r="D29" s="355"/>
      <c r="E29" s="355"/>
      <c r="F29" s="355"/>
      <c r="G29" s="355"/>
      <c r="H29" s="355"/>
      <c r="I29" s="355"/>
      <c r="J29" s="355"/>
      <c r="K29" s="355"/>
      <c r="L29" s="355"/>
      <c r="M29" s="355"/>
      <c r="N29" s="355"/>
      <c r="O29" s="355"/>
      <c r="P29" s="355"/>
      <c r="Q29" s="355"/>
      <c r="R29" s="355"/>
      <c r="S29" s="355"/>
      <c r="T29" s="355"/>
      <c r="U29" s="355"/>
      <c r="V29" s="355"/>
      <c r="W29" s="355"/>
      <c r="X29" s="355"/>
      <c r="Y29" s="355"/>
      <c r="Z29" s="355"/>
      <c r="AA29" s="355"/>
      <c r="AB29" s="355"/>
      <c r="AC29" s="355"/>
      <c r="AD29" s="355"/>
      <c r="AE29" s="355"/>
      <c r="AF29" s="355"/>
      <c r="AG29" s="355"/>
      <c r="AH29" s="355"/>
      <c r="AI29" s="355"/>
      <c r="AJ29" s="355"/>
      <c r="AK29" s="355"/>
      <c r="AL29" s="355"/>
      <c r="AM29" s="355"/>
      <c r="AN29" s="355"/>
      <c r="AO29" s="355"/>
      <c r="AP29" s="355"/>
      <c r="AQ29" s="355"/>
      <c r="AR29" s="436"/>
      <c r="AS29" s="120"/>
      <c r="AT29" s="120"/>
      <c r="AU29" s="120"/>
      <c r="AV29" s="120"/>
      <c r="AW29" s="120"/>
      <c r="AX29" s="120"/>
      <c r="AY29" s="120"/>
      <c r="AZ29" s="120"/>
      <c r="BA29" s="120"/>
      <c r="BB29" s="120"/>
      <c r="BC29" s="120"/>
      <c r="BD29" s="120"/>
      <c r="BE29" s="120"/>
      <c r="BF29" s="120"/>
      <c r="BG29" s="120"/>
      <c r="BH29" s="120"/>
      <c r="BI29" s="120"/>
      <c r="BJ29" s="120"/>
      <c r="BK29" s="120"/>
      <c r="BL29" s="120"/>
      <c r="BM29" s="120"/>
      <c r="BN29" s="120"/>
      <c r="BO29" s="120"/>
    </row>
    <row r="30" spans="1:67" ht="12" customHeight="1" x14ac:dyDescent="0.2">
      <c r="A30" s="110"/>
      <c r="B30" s="30"/>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105"/>
    </row>
    <row r="31" spans="1:67" ht="19.5" customHeight="1" x14ac:dyDescent="0.2">
      <c r="A31" s="111" t="s">
        <v>171</v>
      </c>
      <c r="B31" s="9"/>
      <c r="C31" s="9"/>
      <c r="D31" s="9"/>
      <c r="E31" s="9"/>
      <c r="F31" s="9"/>
      <c r="G31" s="9"/>
      <c r="H31" s="123"/>
      <c r="I31" s="30"/>
      <c r="J31" s="9" t="s">
        <v>172</v>
      </c>
      <c r="K31" s="9"/>
      <c r="L31" s="9"/>
      <c r="M31" s="9"/>
      <c r="N31" s="9"/>
      <c r="O31" s="9"/>
      <c r="P31" s="9"/>
      <c r="Q31" s="123"/>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105"/>
    </row>
    <row r="32" spans="1:67" ht="19.5" customHeight="1" x14ac:dyDescent="0.2">
      <c r="A32" s="423"/>
      <c r="B32" s="361"/>
      <c r="C32" s="361"/>
      <c r="D32" s="361"/>
      <c r="E32" s="361"/>
      <c r="F32" s="361"/>
      <c r="G32" s="361"/>
      <c r="H32" s="361"/>
      <c r="I32" s="194"/>
      <c r="J32" s="398"/>
      <c r="K32" s="358"/>
      <c r="L32" s="358"/>
      <c r="M32" s="358"/>
      <c r="N32" s="358"/>
      <c r="O32" s="358"/>
      <c r="P32" s="358"/>
      <c r="Q32" s="359"/>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105"/>
    </row>
    <row r="33" spans="1:67" ht="30.75" customHeight="1" x14ac:dyDescent="0.2">
      <c r="A33" s="104"/>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105"/>
    </row>
    <row r="34" spans="1:67" ht="23.25" customHeight="1" x14ac:dyDescent="0.2">
      <c r="A34" s="435" t="s">
        <v>173</v>
      </c>
      <c r="B34" s="355"/>
      <c r="C34" s="355"/>
      <c r="D34" s="355"/>
      <c r="E34" s="355"/>
      <c r="F34" s="355"/>
      <c r="G34" s="355"/>
      <c r="H34" s="355"/>
      <c r="I34" s="355"/>
      <c r="J34" s="355"/>
      <c r="K34" s="355"/>
      <c r="L34" s="355"/>
      <c r="M34" s="355"/>
      <c r="N34" s="355"/>
      <c r="O34" s="355"/>
      <c r="P34" s="355"/>
      <c r="Q34" s="355"/>
      <c r="R34" s="355"/>
      <c r="S34" s="355"/>
      <c r="T34" s="355"/>
      <c r="U34" s="355"/>
      <c r="V34" s="355"/>
      <c r="W34" s="355"/>
      <c r="X34" s="355"/>
      <c r="Y34" s="355"/>
      <c r="Z34" s="355"/>
      <c r="AA34" s="355"/>
      <c r="AB34" s="355"/>
      <c r="AC34" s="355"/>
      <c r="AD34" s="355"/>
      <c r="AE34" s="355"/>
      <c r="AF34" s="355"/>
      <c r="AG34" s="355"/>
      <c r="AH34" s="355"/>
      <c r="AI34" s="355"/>
      <c r="AJ34" s="355"/>
      <c r="AK34" s="355"/>
      <c r="AL34" s="355"/>
      <c r="AM34" s="355"/>
      <c r="AN34" s="355"/>
      <c r="AO34" s="355"/>
      <c r="AP34" s="355"/>
      <c r="AQ34" s="355"/>
      <c r="AR34" s="436"/>
      <c r="AS34" s="120"/>
      <c r="AT34" s="120"/>
      <c r="AU34" s="120"/>
      <c r="AV34" s="120"/>
      <c r="AW34" s="120"/>
      <c r="AX34" s="120"/>
      <c r="AY34" s="120"/>
      <c r="AZ34" s="120"/>
      <c r="BA34" s="120"/>
      <c r="BB34" s="120"/>
      <c r="BC34" s="120"/>
      <c r="BD34" s="120"/>
      <c r="BE34" s="120"/>
      <c r="BF34" s="120"/>
      <c r="BG34" s="120"/>
      <c r="BH34" s="120"/>
      <c r="BI34" s="120"/>
      <c r="BJ34" s="120"/>
      <c r="BK34" s="120"/>
      <c r="BL34" s="120"/>
      <c r="BM34" s="120"/>
      <c r="BN34" s="120"/>
      <c r="BO34" s="120"/>
    </row>
    <row r="35" spans="1:67" ht="19.5" customHeight="1" x14ac:dyDescent="0.2">
      <c r="A35" s="110"/>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105"/>
    </row>
    <row r="36" spans="1:67" ht="19.5" customHeight="1" x14ac:dyDescent="0.2">
      <c r="A36" s="111" t="s">
        <v>174</v>
      </c>
      <c r="B36" s="9"/>
      <c r="C36" s="9"/>
      <c r="D36" s="9"/>
      <c r="E36" s="9"/>
      <c r="F36" s="9"/>
      <c r="G36" s="9"/>
      <c r="H36" s="101"/>
      <c r="I36" s="30"/>
      <c r="J36" s="9"/>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105"/>
    </row>
    <row r="37" spans="1:67" ht="19.5" customHeight="1" x14ac:dyDescent="0.2">
      <c r="A37" s="426"/>
      <c r="B37" s="427"/>
      <c r="C37" s="427"/>
      <c r="D37" s="427"/>
      <c r="E37" s="427"/>
      <c r="F37" s="427"/>
      <c r="G37" s="427"/>
      <c r="H37" s="427"/>
      <c r="I37" s="427"/>
      <c r="J37" s="427"/>
      <c r="K37" s="427"/>
      <c r="L37" s="427"/>
      <c r="M37" s="427"/>
      <c r="N37" s="427"/>
      <c r="O37" s="427"/>
      <c r="P37" s="427"/>
      <c r="Q37" s="428"/>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105"/>
    </row>
    <row r="38" spans="1:67" ht="19.5" customHeight="1" x14ac:dyDescent="0.2">
      <c r="A38" s="429"/>
      <c r="B38" s="430"/>
      <c r="C38" s="430"/>
      <c r="D38" s="430"/>
      <c r="E38" s="430"/>
      <c r="F38" s="430"/>
      <c r="G38" s="430"/>
      <c r="H38" s="430"/>
      <c r="I38" s="430"/>
      <c r="J38" s="430"/>
      <c r="K38" s="430"/>
      <c r="L38" s="430"/>
      <c r="M38" s="430"/>
      <c r="N38" s="430"/>
      <c r="O38" s="430"/>
      <c r="P38" s="430"/>
      <c r="Q38" s="431"/>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105"/>
    </row>
    <row r="39" spans="1:67" ht="19.5" customHeight="1" x14ac:dyDescent="0.2">
      <c r="A39" s="429"/>
      <c r="B39" s="430"/>
      <c r="C39" s="430"/>
      <c r="D39" s="430"/>
      <c r="E39" s="430"/>
      <c r="F39" s="430"/>
      <c r="G39" s="430"/>
      <c r="H39" s="430"/>
      <c r="I39" s="430"/>
      <c r="J39" s="430"/>
      <c r="K39" s="430"/>
      <c r="L39" s="430"/>
      <c r="M39" s="430"/>
      <c r="N39" s="430"/>
      <c r="O39" s="430"/>
      <c r="P39" s="430"/>
      <c r="Q39" s="431"/>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105"/>
    </row>
    <row r="40" spans="1:67" ht="19.5" customHeight="1" x14ac:dyDescent="0.2">
      <c r="A40" s="432"/>
      <c r="B40" s="433"/>
      <c r="C40" s="433"/>
      <c r="D40" s="433"/>
      <c r="E40" s="433"/>
      <c r="F40" s="433"/>
      <c r="G40" s="433"/>
      <c r="H40" s="433"/>
      <c r="I40" s="433"/>
      <c r="J40" s="433"/>
      <c r="K40" s="433"/>
      <c r="L40" s="433"/>
      <c r="M40" s="433"/>
      <c r="N40" s="433"/>
      <c r="O40" s="433"/>
      <c r="P40" s="433"/>
      <c r="Q40" s="434"/>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105"/>
    </row>
    <row r="41" spans="1:67" ht="19.5" customHeight="1" thickBot="1" x14ac:dyDescent="0.25">
      <c r="A41" s="106"/>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c r="AO41" s="114"/>
      <c r="AP41" s="114"/>
      <c r="AQ41" s="114"/>
      <c r="AR41" s="115"/>
    </row>
    <row r="42" spans="1:67" ht="34.5" customHeight="1" x14ac:dyDescent="0.2">
      <c r="A42" s="425" t="s">
        <v>175</v>
      </c>
      <c r="B42" s="425"/>
      <c r="C42" s="425"/>
      <c r="D42" s="425"/>
      <c r="E42" s="425"/>
      <c r="F42" s="425"/>
      <c r="G42" s="425"/>
      <c r="H42" s="425"/>
      <c r="I42" s="425"/>
      <c r="J42" s="425"/>
    </row>
  </sheetData>
  <sheetProtection algorithmName="SHA-512" hashValue="pOtHjMQAodwScVuS/kMz6WEjPFfj5tOnzJLmQgJewSfDCng7piSUD/uEqcBZtTpcVqahvkNqqiZ+VvM70FjYEw==" saltValue="s1fl6J2gB2n01+Hi1Wlllg==" spinCount="100000" sheet="1" objects="1" scenarios="1"/>
  <mergeCells count="37">
    <mergeCell ref="AM2:AR2"/>
    <mergeCell ref="AC27:AH27"/>
    <mergeCell ref="V16:AA16"/>
    <mergeCell ref="V19:AA19"/>
    <mergeCell ref="V27:AA27"/>
    <mergeCell ref="A8:AR8"/>
    <mergeCell ref="A9:AR9"/>
    <mergeCell ref="A10:AR10"/>
    <mergeCell ref="O13:T13"/>
    <mergeCell ref="A16:F16"/>
    <mergeCell ref="H16:M16"/>
    <mergeCell ref="O16:T16"/>
    <mergeCell ref="O27:T27"/>
    <mergeCell ref="H13:M13"/>
    <mergeCell ref="H27:M27"/>
    <mergeCell ref="AA2:AF2"/>
    <mergeCell ref="AG2:AL2"/>
    <mergeCell ref="O19:T19"/>
    <mergeCell ref="A13:F13"/>
    <mergeCell ref="V13:AD13"/>
    <mergeCell ref="A42:J42"/>
    <mergeCell ref="A32:H32"/>
    <mergeCell ref="A37:Q40"/>
    <mergeCell ref="A34:AR34"/>
    <mergeCell ref="J32:Q32"/>
    <mergeCell ref="A27:F27"/>
    <mergeCell ref="A24:AR24"/>
    <mergeCell ref="A29:AR29"/>
    <mergeCell ref="AC19:AK19"/>
    <mergeCell ref="A22:M22"/>
    <mergeCell ref="O22:T22"/>
    <mergeCell ref="A19:F19"/>
    <mergeCell ref="H19:M19"/>
    <mergeCell ref="H12:M12"/>
    <mergeCell ref="V15:AA15"/>
    <mergeCell ref="AC18:AK18"/>
    <mergeCell ref="AC26:AH26"/>
  </mergeCells>
  <dataValidations count="9">
    <dataValidation allowBlank="1" showInputMessage="1" showErrorMessage="1" error="Ganze Zahl eingeben, z. B: 0,1,2" sqref="A27 H27"/>
    <dataValidation allowBlank="1" showInputMessage="1" showErrorMessage="1" prompt="Le numéro se trouve dans votre décompte de traitement (ancien no PERSISKA)" sqref="H12"/>
    <dataValidation type="whole" allowBlank="1" showInputMessage="1" showErrorMessage="1" error="Vous devez saisir un nombre (max. 6 chiffres, sans point)" prompt="Le numéro se trouve dans votre décompte de traitement (ancien no PERSISKA)" sqref="H13:M13">
      <formula1>0</formula1>
      <formula2>999999</formula2>
    </dataValidation>
    <dataValidation allowBlank="1" showInputMessage="1" showErrorMessage="1" promptTitle="Exemple" prompt="CH93 0076 2011 6238 5295 7" sqref="J32:Q32"/>
    <dataValidation type="date" allowBlank="1" showInputMessage="1" showErrorMessage="1" error="Contrôlez le format de la date (p. ex. 14.09.1984)" prompt="Format de date accepté : JJ.MM.AAAA (p. ex. 14.09.1984)" sqref="O22:T22">
      <formula1>1</formula1>
      <formula2>51501</formula2>
    </dataValidation>
    <dataValidation type="date" allowBlank="1" showInputMessage="1" showErrorMessage="1" error="Contrôlez le format de la date (p. ex. 14.09.1984)" prompt="Format de date accepté : JJ.MM.AAAA (p. ex. 14.09.1984)" sqref="V16:AA16">
      <formula1>1</formula1>
      <formula2>40543</formula2>
    </dataValidation>
    <dataValidation type="date" allowBlank="1" showInputMessage="1" showErrorMessage="1" error="Contrôlez le format de la date (p. ex. 14.09.1984)" prompt="Format de date accepté : JJ.MM.AAAA (p. ex. 14.09.1984)" sqref="V27:AA27">
      <formula1>1</formula1>
      <formula2>40543</formula2>
    </dataValidation>
    <dataValidation allowBlank="1" showInputMessage="1" showErrorMessage="1" promptTitle="Exemple" prompt="CH93 0076 2011 6238 5295 7" sqref="J31:Q31"/>
    <dataValidation allowBlank="1" showInputMessage="1" showErrorMessage="1" prompt="par ex. 756.1234.5678.97" sqref="A12:F13"/>
  </dataValidations>
  <hyperlinks>
    <hyperlink ref="AG2:AL2" location="'Annonce de leçons ponctuelles'!A1" display="Annonce de leçons ponctuelles"/>
    <hyperlink ref="AA2:AF2" location="Guide!A1" display="Guide"/>
    <hyperlink ref="A42:J42" location="'Annonce de leçons ponctuelles'!A1" display="Retour à l'onglet &quot;Annonce de leçons ponctuelles&quot;"/>
  </hyperlinks>
  <pageMargins left="0.7" right="0.7" top="0.78740157499999996" bottom="0.78740157499999996" header="0.3" footer="0.3"/>
  <pageSetup paperSize="9" scale="27"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6" id="{57C765E2-EC97-4752-88F6-451C63702620}">
            <xm:f>XEC22=Listenwerte!$O$3</xm:f>
            <x14:dxf>
              <fill>
                <patternFill>
                  <bgColor theme="5" tint="0.79998168889431442"/>
                </patternFill>
              </fill>
              <border>
                <left style="thin">
                  <color auto="1"/>
                </left>
                <right style="thin">
                  <color auto="1"/>
                </right>
                <top style="thin">
                  <color auto="1"/>
                </top>
                <bottom style="thin">
                  <color auto="1"/>
                </bottom>
                <vertical/>
                <horizontal/>
              </border>
            </x14:dxf>
          </x14:cfRule>
          <xm:sqref>A27:F27 H27:M27 AC27:AH27</xm:sqref>
        </x14:conditionalFormatting>
        <x14:conditionalFormatting xmlns:xm="http://schemas.microsoft.com/office/excel/2006/main">
          <x14:cfRule type="expression" priority="195" id="{6CF80D11-CE5C-46C4-B95E-C2C16EFB07A6}">
            <xm:f>$H28&amp;O28=Listenwerte!#REF!</xm:f>
            <x14:dxf>
              <fill>
                <patternFill>
                  <bgColor theme="5" tint="0.79998168889431442"/>
                </patternFill>
              </fill>
              <border>
                <left style="thin">
                  <color auto="1"/>
                </left>
                <right style="thin">
                  <color auto="1"/>
                </right>
                <top style="thin">
                  <color auto="1"/>
                </top>
                <bottom style="thin">
                  <color auto="1"/>
                </bottom>
                <vertical/>
                <horizontal/>
              </border>
            </x14:dxf>
          </x14:cfRule>
          <xm:sqref>A27 N27 G27:H27 U27 AB27:AC27</xm:sqref>
        </x14:conditionalFormatting>
        <x14:conditionalFormatting xmlns:xm="http://schemas.microsoft.com/office/excel/2006/main">
          <x14:cfRule type="expression" priority="210" id="{CED7F071-911A-4427-882F-06B27CCA3EFE}">
            <xm:f>V19=Listenwerte!$L$3</xm:f>
            <x14:dxf>
              <fill>
                <patternFill>
                  <bgColor theme="5" tint="0.79998168889431442"/>
                </patternFill>
              </fill>
              <border>
                <left style="thin">
                  <color auto="1"/>
                </left>
                <right style="thin">
                  <color auto="1"/>
                </right>
                <top style="thin">
                  <color auto="1"/>
                </top>
                <bottom style="thin">
                  <color auto="1"/>
                </bottom>
                <vertical/>
                <horizontal/>
              </border>
            </x14:dxf>
          </x14:cfRule>
          <xm:sqref>AC19:AK19</xm:sqref>
        </x14:conditionalFormatting>
        <x14:conditionalFormatting xmlns:xm="http://schemas.microsoft.com/office/excel/2006/main">
          <x14:cfRule type="expression" priority="3" id="{98D24429-EBDB-419F-AFB4-53A2DB0D2812}">
            <xm:f>$A22&amp;V22='C:\Users\myri\AppData\Local\CMIAXIOMA\View_85117c69efed479a81d006fe89dbb242\[EL-Abrechnung_Masterfile_V0.65_fr.xlsx]Listes'!#REF!</xm:f>
            <x14:dxf>
              <fill>
                <patternFill>
                  <bgColor theme="5" tint="0.79998168889431442"/>
                </patternFill>
              </fill>
              <border>
                <left style="thin">
                  <color auto="1"/>
                </left>
                <right style="thin">
                  <color auto="1"/>
                </right>
                <top style="thin">
                  <color auto="1"/>
                </top>
                <bottom style="thin">
                  <color auto="1"/>
                </bottom>
                <vertical/>
                <horizontal/>
              </border>
            </x14:dxf>
          </x14:cfRule>
          <xm:sqref>O21</xm:sqref>
        </x14:conditionalFormatting>
        <x14:conditionalFormatting xmlns:xm="http://schemas.microsoft.com/office/excel/2006/main">
          <x14:cfRule type="expression" priority="1" id="{ED11372E-6911-479D-900C-1FC4FA6A0CD4}">
            <xm:f>$A27&amp;AP27='C:\Users\myri\AppData\Local\CMIAXIOMA\View_85117c69efed479a81d006fe89dbb242\[EL-Abrechnung_Masterfile_V0.65_fr.xlsx]Listes'!#REF!</xm:f>
            <x14:dxf>
              <fill>
                <patternFill>
                  <bgColor theme="5" tint="0.79998168889431442"/>
                </patternFill>
              </fill>
              <border>
                <left style="thin">
                  <color auto="1"/>
                </left>
                <right style="thin">
                  <color auto="1"/>
                </right>
                <top style="thin">
                  <color auto="1"/>
                </top>
                <bottom style="thin">
                  <color auto="1"/>
                </bottom>
                <vertical/>
                <horizontal/>
              </border>
            </x14:dxf>
          </x14:cfRule>
          <xm:sqref>AB26:AC26</xm:sqref>
        </x14:conditionalFormatting>
        <x14:conditionalFormatting xmlns:xm="http://schemas.microsoft.com/office/excel/2006/main">
          <x14:cfRule type="expression" priority="2" id="{46F5C89C-E0C8-4FFD-ABBC-8594A5B1FE57}">
            <xm:f>$A27&amp;H27='C:\Users\myri\AppData\Local\CMIAXIOMA\View_85117c69efed479a81d006fe89dbb242\[EL-Abrechnung_Masterfile_V0.65_fr.xlsx]Listes'!#REF!</xm:f>
            <x14:dxf>
              <fill>
                <patternFill>
                  <bgColor theme="5" tint="0.79998168889431442"/>
                </patternFill>
              </fill>
              <border>
                <left style="thin">
                  <color auto="1"/>
                </left>
                <right style="thin">
                  <color auto="1"/>
                </right>
                <top style="thin">
                  <color auto="1"/>
                </top>
                <bottom style="thin">
                  <color auto="1"/>
                </bottom>
                <vertical/>
                <horizontal/>
              </border>
            </x14:dxf>
          </x14:cfRule>
          <xm:sqref>A26:AA26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Listenwerte!$L$2:$L$3</xm:f>
          </x14:formula1>
          <xm:sqref>V19</xm:sqref>
        </x14:dataValidation>
        <x14:dataValidation type="list" allowBlank="1" showInputMessage="1" showErrorMessage="1">
          <x14:formula1>
            <xm:f>Listenwerte!$N$2:$N$3</xm:f>
          </x14:formula1>
          <xm:sqref>O27:T27</xm:sqref>
        </x14:dataValidation>
        <x14:dataValidation type="list" allowBlank="1" showInputMessage="1" showErrorMessage="1">
          <x14:formula1>
            <xm:f>Listenwerte!$M$2:$M$9</xm:f>
          </x14:formula1>
          <xm:sqref>AC19</xm:sqref>
        </x14:dataValidation>
        <x14:dataValidation type="list" allowBlank="1" showInputMessage="1" showErrorMessage="1">
          <x14:formula1>
            <xm:f>Listenwerte!$O$2:$O$11</xm:f>
          </x14:formula1>
          <xm:sqref>A22</xm:sqref>
        </x14:dataValidation>
        <x14:dataValidation type="list" allowBlank="1" showInputMessage="1" showErrorMessage="1" error="Choisissez une option de réponse dans la liste">
          <x14:formula1>
            <xm:f>Listenwerte!$N$2:$N$3</xm:f>
          </x14:formula1>
          <xm:sqref>A16:F16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H25"/>
  <sheetViews>
    <sheetView zoomScaleNormal="100" workbookViewId="0">
      <selection sqref="A1:H1"/>
    </sheetView>
  </sheetViews>
  <sheetFormatPr baseColWidth="10" defaultRowHeight="14.25" x14ac:dyDescent="0.2"/>
  <cols>
    <col min="1" max="1" width="18" style="181" customWidth="1"/>
    <col min="2" max="3" width="11" style="181"/>
    <col min="4" max="4" width="9" style="181" customWidth="1"/>
    <col min="5" max="5" width="11" style="181"/>
    <col min="6" max="6" width="6.875" style="181" customWidth="1"/>
    <col min="7" max="7" width="11" style="181"/>
    <col min="8" max="8" width="22.375" style="181" customWidth="1"/>
    <col min="9" max="16384" width="11" style="25"/>
  </cols>
  <sheetData>
    <row r="1" spans="1:8" ht="24.75" customHeight="1" x14ac:dyDescent="0.2">
      <c r="A1" s="460" t="s">
        <v>176</v>
      </c>
      <c r="B1" s="460"/>
      <c r="C1" s="460"/>
      <c r="D1" s="460"/>
      <c r="E1" s="460"/>
      <c r="F1" s="460"/>
      <c r="G1" s="460"/>
      <c r="H1" s="460"/>
    </row>
    <row r="2" spans="1:8" ht="18.75" customHeight="1" x14ac:dyDescent="0.2"/>
    <row r="3" spans="1:8" ht="23.25" customHeight="1" x14ac:dyDescent="0.2">
      <c r="A3" s="98" t="s">
        <v>29</v>
      </c>
      <c r="B3" s="98" t="s">
        <v>30</v>
      </c>
      <c r="C3" s="98" t="s">
        <v>4</v>
      </c>
      <c r="D3" s="99" t="s">
        <v>31</v>
      </c>
      <c r="E3" s="98" t="s">
        <v>32</v>
      </c>
      <c r="F3" s="99" t="s">
        <v>33</v>
      </c>
      <c r="G3" s="98" t="s">
        <v>34</v>
      </c>
      <c r="H3" s="98" t="s">
        <v>35</v>
      </c>
    </row>
    <row r="4" spans="1:8" ht="23.25" customHeight="1" x14ac:dyDescent="0.2">
      <c r="A4" s="97" t="str">
        <f>IF('SAP-Import_EL'!C2="","",'SAP-Import_EL'!C2)</f>
        <v/>
      </c>
      <c r="B4" s="97" t="str">
        <f>IF('SAP-Import_EL'!D2="","",'SAP-Import_EL'!D2)</f>
        <v/>
      </c>
      <c r="C4" s="161" t="str">
        <f>IFERROR(IF('SAP-Import_EL'!G2="","",'SAP-Import_EL'!G2),"")</f>
        <v/>
      </c>
      <c r="D4" s="100"/>
      <c r="E4" s="132" t="str">
        <f>IF('SAP-Import_EL'!K2="","",'SAP-Import_EL'!K2)</f>
        <v/>
      </c>
      <c r="F4" s="100"/>
      <c r="G4" s="97" t="str">
        <f>IF('SAP-Import_EL'!N2="","",'SAP-Import_EL'!N2)</f>
        <v/>
      </c>
      <c r="H4" s="97" t="str">
        <f>IF('SAP-Import_EL'!P2="","",'SAP-Import_EL'!P2)</f>
        <v/>
      </c>
    </row>
    <row r="5" spans="1:8" ht="23.25" customHeight="1" x14ac:dyDescent="0.2">
      <c r="A5" s="97" t="str">
        <f>IF('SAP-Import_EL'!C3="","",'SAP-Import_EL'!C3)</f>
        <v/>
      </c>
      <c r="B5" s="97" t="str">
        <f>IF('SAP-Import_EL'!D3="","",'SAP-Import_EL'!D3)</f>
        <v/>
      </c>
      <c r="C5" s="161" t="str">
        <f>IFERROR(IF('SAP-Import_EL'!G3="","",'SAP-Import_EL'!G3),"")</f>
        <v/>
      </c>
      <c r="D5" s="100"/>
      <c r="E5" s="132" t="str">
        <f>IF('SAP-Import_EL'!K3="","",'SAP-Import_EL'!K3)</f>
        <v/>
      </c>
      <c r="F5" s="100"/>
      <c r="G5" s="97" t="str">
        <f>IF('SAP-Import_EL'!N3="","",'SAP-Import_EL'!N3)</f>
        <v/>
      </c>
      <c r="H5" s="97" t="str">
        <f>IF('SAP-Import_EL'!P3="","",'SAP-Import_EL'!P3)</f>
        <v/>
      </c>
    </row>
    <row r="6" spans="1:8" ht="23.25" customHeight="1" x14ac:dyDescent="0.2">
      <c r="A6" s="97" t="str">
        <f>IF('SAP-Import_EL'!C4="","",'SAP-Import_EL'!C4)</f>
        <v/>
      </c>
      <c r="B6" s="97" t="str">
        <f>IF('SAP-Import_EL'!D4="","",'SAP-Import_EL'!D4)</f>
        <v/>
      </c>
      <c r="C6" s="161" t="str">
        <f>IFERROR(IF('SAP-Import_EL'!G4="","",'SAP-Import_EL'!G4),"")</f>
        <v/>
      </c>
      <c r="D6" s="100"/>
      <c r="E6" s="132" t="str">
        <f>IF('SAP-Import_EL'!K4="","",'SAP-Import_EL'!K4)</f>
        <v/>
      </c>
      <c r="F6" s="100"/>
      <c r="G6" s="97" t="str">
        <f>IF('SAP-Import_EL'!N4="","",'SAP-Import_EL'!N4)</f>
        <v/>
      </c>
      <c r="H6" s="97" t="str">
        <f>IF('SAP-Import_EL'!P4="","",'SAP-Import_EL'!P4)</f>
        <v/>
      </c>
    </row>
    <row r="7" spans="1:8" ht="23.25" customHeight="1" x14ac:dyDescent="0.2">
      <c r="A7" s="97" t="str">
        <f>IF('SAP-Import_EL'!C5="","",'SAP-Import_EL'!C5)</f>
        <v/>
      </c>
      <c r="B7" s="97" t="str">
        <f>IF('SAP-Import_EL'!D5="","",'SAP-Import_EL'!D5)</f>
        <v/>
      </c>
      <c r="C7" s="161" t="str">
        <f>IFERROR(IF('SAP-Import_EL'!G5="","",'SAP-Import_EL'!G5),"")</f>
        <v/>
      </c>
      <c r="D7" s="100"/>
      <c r="E7" s="132" t="str">
        <f>IF('SAP-Import_EL'!K5="","",'SAP-Import_EL'!K5)</f>
        <v/>
      </c>
      <c r="F7" s="100"/>
      <c r="G7" s="97" t="str">
        <f>IF('SAP-Import_EL'!N5="","",'SAP-Import_EL'!N5)</f>
        <v/>
      </c>
      <c r="H7" s="97" t="str">
        <f>IF('SAP-Import_EL'!P5="","",'SAP-Import_EL'!P5)</f>
        <v/>
      </c>
    </row>
    <row r="8" spans="1:8" ht="23.25" customHeight="1" x14ac:dyDescent="0.2">
      <c r="A8" s="97" t="str">
        <f>IF('SAP-Import_EL'!C6="","",'SAP-Import_EL'!C6)</f>
        <v/>
      </c>
      <c r="B8" s="97" t="str">
        <f>IF('SAP-Import_EL'!D6="","",'SAP-Import_EL'!D6)</f>
        <v/>
      </c>
      <c r="C8" s="161" t="str">
        <f>IFERROR(IF('SAP-Import_EL'!G6="","",'SAP-Import_EL'!G6),"")</f>
        <v/>
      </c>
      <c r="D8" s="100"/>
      <c r="E8" s="132" t="str">
        <f>IF('SAP-Import_EL'!K6="","",'SAP-Import_EL'!K6)</f>
        <v/>
      </c>
      <c r="F8" s="100"/>
      <c r="G8" s="97" t="str">
        <f>IF('SAP-Import_EL'!N6="","",'SAP-Import_EL'!N6)</f>
        <v/>
      </c>
      <c r="H8" s="97" t="str">
        <f>IF('SAP-Import_EL'!P6="","",'SAP-Import_EL'!P6)</f>
        <v/>
      </c>
    </row>
    <row r="9" spans="1:8" ht="23.25" customHeight="1" x14ac:dyDescent="0.2">
      <c r="A9" s="97" t="str">
        <f>IF('SAP-Import_EL'!C7="","",'SAP-Import_EL'!C7)</f>
        <v/>
      </c>
      <c r="B9" s="97" t="str">
        <f>IF('SAP-Import_EL'!D7="","",'SAP-Import_EL'!D7)</f>
        <v/>
      </c>
      <c r="C9" s="161" t="str">
        <f>IFERROR(IF('SAP-Import_EL'!G7="","",'SAP-Import_EL'!G7),"")</f>
        <v/>
      </c>
      <c r="D9" s="100"/>
      <c r="E9" s="132" t="str">
        <f>IF('SAP-Import_EL'!K7="","",'SAP-Import_EL'!K7)</f>
        <v/>
      </c>
      <c r="F9" s="100"/>
      <c r="G9" s="97" t="str">
        <f>IF('SAP-Import_EL'!N7="","",'SAP-Import_EL'!N7)</f>
        <v/>
      </c>
      <c r="H9" s="97" t="str">
        <f>IF('SAP-Import_EL'!P7="","",'SAP-Import_EL'!P7)</f>
        <v/>
      </c>
    </row>
    <row r="10" spans="1:8" ht="23.25" customHeight="1" x14ac:dyDescent="0.2">
      <c r="A10" s="97" t="str">
        <f>IF('SAP-Import_EL'!C8="","",'SAP-Import_EL'!C8)</f>
        <v/>
      </c>
      <c r="B10" s="97" t="str">
        <f>IF('SAP-Import_EL'!D8="","",'SAP-Import_EL'!D8)</f>
        <v/>
      </c>
      <c r="C10" s="161" t="str">
        <f>IFERROR(IF('SAP-Import_EL'!G8="","",'SAP-Import_EL'!G8),"")</f>
        <v/>
      </c>
      <c r="D10" s="100"/>
      <c r="E10" s="132" t="str">
        <f>IF('SAP-Import_EL'!K8="","",'SAP-Import_EL'!K8)</f>
        <v/>
      </c>
      <c r="F10" s="100"/>
      <c r="G10" s="97" t="str">
        <f>IF('SAP-Import_EL'!N8="","",'SAP-Import_EL'!N8)</f>
        <v/>
      </c>
      <c r="H10" s="97" t="str">
        <f>IF('SAP-Import_EL'!P8="","",'SAP-Import_EL'!P8)</f>
        <v/>
      </c>
    </row>
    <row r="11" spans="1:8" ht="23.25" customHeight="1" x14ac:dyDescent="0.2">
      <c r="A11" s="97" t="str">
        <f>IF('SAP-Import_EL'!C9="","",'SAP-Import_EL'!C9)</f>
        <v/>
      </c>
      <c r="B11" s="97" t="str">
        <f>IF('SAP-Import_EL'!D9="","",'SAP-Import_EL'!D9)</f>
        <v/>
      </c>
      <c r="C11" s="161" t="str">
        <f>IFERROR(IF('SAP-Import_EL'!G9="","",'SAP-Import_EL'!G9),"")</f>
        <v/>
      </c>
      <c r="D11" s="100"/>
      <c r="E11" s="132" t="str">
        <f>IF('SAP-Import_EL'!K9="","",'SAP-Import_EL'!K9)</f>
        <v/>
      </c>
      <c r="F11" s="100"/>
      <c r="G11" s="97" t="str">
        <f>IF('SAP-Import_EL'!N9="","",'SAP-Import_EL'!N9)</f>
        <v/>
      </c>
      <c r="H11" s="97" t="str">
        <f>IF('SAP-Import_EL'!P9="","",'SAP-Import_EL'!P9)</f>
        <v/>
      </c>
    </row>
    <row r="12" spans="1:8" ht="23.25" customHeight="1" x14ac:dyDescent="0.2">
      <c r="A12" s="97" t="str">
        <f>IF('SAP-Import_EL'!C10="","",'SAP-Import_EL'!C10)</f>
        <v/>
      </c>
      <c r="B12" s="97" t="str">
        <f>IF('SAP-Import_EL'!D10="","",'SAP-Import_EL'!D10)</f>
        <v/>
      </c>
      <c r="C12" s="161" t="str">
        <f>IFERROR(IF('SAP-Import_EL'!G10="","",'SAP-Import_EL'!G10),"")</f>
        <v/>
      </c>
      <c r="D12" s="100"/>
      <c r="E12" s="132" t="str">
        <f>IF('SAP-Import_EL'!K10="","",'SAP-Import_EL'!K10)</f>
        <v/>
      </c>
      <c r="F12" s="100"/>
      <c r="G12" s="97" t="str">
        <f>IF('SAP-Import_EL'!N10="","",'SAP-Import_EL'!N10)</f>
        <v/>
      </c>
      <c r="H12" s="97" t="str">
        <f>IF('SAP-Import_EL'!P10="","",'SAP-Import_EL'!P10)</f>
        <v/>
      </c>
    </row>
    <row r="13" spans="1:8" ht="23.25" customHeight="1" x14ac:dyDescent="0.2">
      <c r="A13" s="97" t="str">
        <f>IF('SAP-Import_EL'!C11="","",'SAP-Import_EL'!C11)</f>
        <v/>
      </c>
      <c r="B13" s="97" t="str">
        <f>IF('SAP-Import_EL'!D11="","",'SAP-Import_EL'!D11)</f>
        <v/>
      </c>
      <c r="C13" s="161" t="str">
        <f>IFERROR(IF('SAP-Import_EL'!G11="","",'SAP-Import_EL'!G11),"")</f>
        <v/>
      </c>
      <c r="D13" s="100"/>
      <c r="E13" s="132" t="str">
        <f>IF('SAP-Import_EL'!K11="","",'SAP-Import_EL'!K11)</f>
        <v/>
      </c>
      <c r="F13" s="100"/>
      <c r="G13" s="97" t="str">
        <f>IF('SAP-Import_EL'!N11="","",'SAP-Import_EL'!N11)</f>
        <v/>
      </c>
      <c r="H13" s="97" t="str">
        <f>IF('SAP-Import_EL'!P11="","",'SAP-Import_EL'!P11)</f>
        <v/>
      </c>
    </row>
    <row r="14" spans="1:8" ht="23.25" customHeight="1" x14ac:dyDescent="0.2">
      <c r="A14" s="97" t="str">
        <f>IF('SAP-Import_EL'!C12="","",'SAP-Import_EL'!C12)</f>
        <v/>
      </c>
      <c r="B14" s="97" t="str">
        <f>IF('SAP-Import_EL'!D12="","",'SAP-Import_EL'!D12)</f>
        <v/>
      </c>
      <c r="C14" s="161" t="str">
        <f>IFERROR(IF('SAP-Import_EL'!G12="","",'SAP-Import_EL'!G12),"")</f>
        <v/>
      </c>
      <c r="D14" s="100"/>
      <c r="E14" s="132" t="str">
        <f>IF('SAP-Import_EL'!K12="","",'SAP-Import_EL'!K12)</f>
        <v/>
      </c>
      <c r="F14" s="100"/>
      <c r="G14" s="97" t="str">
        <f>IF('SAP-Import_EL'!N12="","",'SAP-Import_EL'!N12)</f>
        <v/>
      </c>
      <c r="H14" s="97" t="str">
        <f>IF('SAP-Import_EL'!P12="","",'SAP-Import_EL'!P12)</f>
        <v/>
      </c>
    </row>
    <row r="15" spans="1:8" ht="23.25" customHeight="1" x14ac:dyDescent="0.2">
      <c r="A15" s="97" t="str">
        <f>IF('SAP-Import_EL'!C13="","",'SAP-Import_EL'!C13)</f>
        <v/>
      </c>
      <c r="B15" s="97" t="str">
        <f>IF('SAP-Import_EL'!D13="","",'SAP-Import_EL'!D13)</f>
        <v/>
      </c>
      <c r="C15" s="161" t="str">
        <f>IFERROR(IF('SAP-Import_EL'!G13="","",'SAP-Import_EL'!G13),"")</f>
        <v/>
      </c>
      <c r="D15" s="100"/>
      <c r="E15" s="132" t="str">
        <f>IF('SAP-Import_EL'!K13="","",'SAP-Import_EL'!K13)</f>
        <v/>
      </c>
      <c r="F15" s="100"/>
      <c r="G15" s="97" t="str">
        <f>IF('SAP-Import_EL'!N13="","",'SAP-Import_EL'!N13)</f>
        <v/>
      </c>
      <c r="H15" s="97" t="str">
        <f>IF('SAP-Import_EL'!P13="","",'SAP-Import_EL'!P13)</f>
        <v/>
      </c>
    </row>
    <row r="16" spans="1:8" ht="23.25" customHeight="1" x14ac:dyDescent="0.2">
      <c r="A16" s="97" t="str">
        <f>IF('SAP-Import_EL'!C14="","",'SAP-Import_EL'!C14)</f>
        <v/>
      </c>
      <c r="B16" s="97" t="str">
        <f>IF('SAP-Import_EL'!D14="","",'SAP-Import_EL'!D14)</f>
        <v/>
      </c>
      <c r="C16" s="161" t="str">
        <f>IFERROR(IF('SAP-Import_EL'!G14="","",'SAP-Import_EL'!G14),"")</f>
        <v/>
      </c>
      <c r="D16" s="100"/>
      <c r="E16" s="132" t="str">
        <f>IF('SAP-Import_EL'!K14="","",'SAP-Import_EL'!K14)</f>
        <v/>
      </c>
      <c r="F16" s="100"/>
      <c r="G16" s="97" t="str">
        <f>IF('SAP-Import_EL'!N14="","",'SAP-Import_EL'!N14)</f>
        <v/>
      </c>
      <c r="H16" s="97" t="str">
        <f>IF('SAP-Import_EL'!P14="","",'SAP-Import_EL'!P14)</f>
        <v/>
      </c>
    </row>
    <row r="17" spans="1:8" ht="23.25" customHeight="1" x14ac:dyDescent="0.2">
      <c r="A17" s="97" t="str">
        <f>IF('SAP-Import_EL'!C15="","",'SAP-Import_EL'!C15)</f>
        <v/>
      </c>
      <c r="B17" s="97" t="str">
        <f>IF('SAP-Import_EL'!D15="","",'SAP-Import_EL'!D15)</f>
        <v/>
      </c>
      <c r="C17" s="161" t="str">
        <f>IFERROR(IF('SAP-Import_EL'!G15="","",'SAP-Import_EL'!G15),"")</f>
        <v/>
      </c>
      <c r="D17" s="100"/>
      <c r="E17" s="132" t="str">
        <f>IF('SAP-Import_EL'!K15="","",'SAP-Import_EL'!K15)</f>
        <v/>
      </c>
      <c r="F17" s="100"/>
      <c r="G17" s="97" t="str">
        <f>IF('SAP-Import_EL'!N15="","",'SAP-Import_EL'!N15)</f>
        <v/>
      </c>
      <c r="H17" s="97" t="str">
        <f>IF('SAP-Import_EL'!P15="","",'SAP-Import_EL'!P15)</f>
        <v/>
      </c>
    </row>
    <row r="18" spans="1:8" ht="23.25" customHeight="1" x14ac:dyDescent="0.2">
      <c r="A18" s="97" t="str">
        <f>IF('SAP-Import_EL'!C16="","",'SAP-Import_EL'!C16)</f>
        <v/>
      </c>
      <c r="B18" s="97" t="str">
        <f>IF('SAP-Import_EL'!D16="","",'SAP-Import_EL'!D16)</f>
        <v/>
      </c>
      <c r="C18" s="161" t="str">
        <f>IFERROR(IF('SAP-Import_EL'!G16="","",'SAP-Import_EL'!G16),"")</f>
        <v/>
      </c>
      <c r="D18" s="100"/>
      <c r="E18" s="132" t="str">
        <f>IF('SAP-Import_EL'!K16="","",'SAP-Import_EL'!K16)</f>
        <v/>
      </c>
      <c r="F18" s="100"/>
      <c r="G18" s="97" t="str">
        <f>IF('SAP-Import_EL'!N16="","",'SAP-Import_EL'!N16)</f>
        <v/>
      </c>
      <c r="H18" s="97" t="str">
        <f>IF('SAP-Import_EL'!P16="","",'SAP-Import_EL'!P16)</f>
        <v/>
      </c>
    </row>
    <row r="19" spans="1:8" ht="23.25" customHeight="1" x14ac:dyDescent="0.2">
      <c r="A19" s="97" t="str">
        <f>IF('SAP-Import_EL'!C17="","",'SAP-Import_EL'!C17)</f>
        <v/>
      </c>
      <c r="B19" s="97" t="str">
        <f>IF('SAP-Import_EL'!D17="","",'SAP-Import_EL'!D17)</f>
        <v/>
      </c>
      <c r="C19" s="161" t="str">
        <f>IFERROR(IF('SAP-Import_EL'!G17="","",'SAP-Import_EL'!G17),"")</f>
        <v/>
      </c>
      <c r="D19" s="100"/>
      <c r="E19" s="132" t="str">
        <f>IF('SAP-Import_EL'!K17="","",'SAP-Import_EL'!K17)</f>
        <v/>
      </c>
      <c r="F19" s="100"/>
      <c r="G19" s="97" t="str">
        <f>IF('SAP-Import_EL'!N17="","",'SAP-Import_EL'!N17)</f>
        <v/>
      </c>
      <c r="H19" s="97" t="str">
        <f>IF('SAP-Import_EL'!P17="","",'SAP-Import_EL'!P17)</f>
        <v/>
      </c>
    </row>
    <row r="20" spans="1:8" ht="23.25" customHeight="1" x14ac:dyDescent="0.2">
      <c r="A20" s="97" t="str">
        <f>IF('SAP-Import_EL'!C18="","",'SAP-Import_EL'!C18)</f>
        <v/>
      </c>
      <c r="B20" s="97" t="str">
        <f>IF('SAP-Import_EL'!D18="","",'SAP-Import_EL'!D18)</f>
        <v/>
      </c>
      <c r="C20" s="161" t="str">
        <f>IFERROR(IF('SAP-Import_EL'!G18="","",'SAP-Import_EL'!G18),"")</f>
        <v/>
      </c>
      <c r="D20" s="100"/>
      <c r="E20" s="132" t="str">
        <f>IF('SAP-Import_EL'!K18="","",'SAP-Import_EL'!K18)</f>
        <v/>
      </c>
      <c r="F20" s="100"/>
      <c r="G20" s="97" t="str">
        <f>IF('SAP-Import_EL'!N18="","",'SAP-Import_EL'!N18)</f>
        <v/>
      </c>
      <c r="H20" s="97" t="str">
        <f>IF('SAP-Import_EL'!P18="","",'SAP-Import_EL'!P18)</f>
        <v/>
      </c>
    </row>
    <row r="21" spans="1:8" ht="23.25" customHeight="1" x14ac:dyDescent="0.2">
      <c r="A21" s="97" t="str">
        <f>IF('SAP-Import_EL'!C19="","",'SAP-Import_EL'!C19)</f>
        <v/>
      </c>
      <c r="B21" s="97" t="str">
        <f>IF('SAP-Import_EL'!D19="","",'SAP-Import_EL'!D19)</f>
        <v/>
      </c>
      <c r="C21" s="161" t="str">
        <f>IFERROR(IF('SAP-Import_EL'!G19="","",'SAP-Import_EL'!G19),"")</f>
        <v/>
      </c>
      <c r="D21" s="100"/>
      <c r="E21" s="132" t="str">
        <f>IF('SAP-Import_EL'!K19="","",'SAP-Import_EL'!K19)</f>
        <v/>
      </c>
      <c r="F21" s="100"/>
      <c r="G21" s="97" t="str">
        <f>IF('SAP-Import_EL'!N19="","",'SAP-Import_EL'!N19)</f>
        <v/>
      </c>
      <c r="H21" s="97" t="str">
        <f>IF('SAP-Import_EL'!P19="","",'SAP-Import_EL'!P19)</f>
        <v/>
      </c>
    </row>
    <row r="22" spans="1:8" ht="23.25" customHeight="1" x14ac:dyDescent="0.2">
      <c r="A22" s="97" t="str">
        <f>IF('SAP-Import_EL'!C20="","",'SAP-Import_EL'!C20)</f>
        <v/>
      </c>
      <c r="B22" s="97" t="str">
        <f>IF('SAP-Import_EL'!D20="","",'SAP-Import_EL'!D20)</f>
        <v/>
      </c>
      <c r="C22" s="161" t="str">
        <f>IFERROR(IF('SAP-Import_EL'!G20="","",'SAP-Import_EL'!G20),"")</f>
        <v/>
      </c>
      <c r="D22" s="100"/>
      <c r="E22" s="132" t="str">
        <f>IF('SAP-Import_EL'!K20="","",'SAP-Import_EL'!K20)</f>
        <v/>
      </c>
      <c r="F22" s="100"/>
      <c r="G22" s="97" t="str">
        <f>IF('SAP-Import_EL'!N20="","",'SAP-Import_EL'!N20)</f>
        <v/>
      </c>
      <c r="H22" s="97" t="str">
        <f>IF('SAP-Import_EL'!P20="","",'SAP-Import_EL'!P20)</f>
        <v/>
      </c>
    </row>
    <row r="23" spans="1:8" ht="23.25" customHeight="1" x14ac:dyDescent="0.2">
      <c r="A23" s="97" t="str">
        <f>IF('SAP-Import_EL'!C21="","",'SAP-Import_EL'!C21)</f>
        <v/>
      </c>
      <c r="B23" s="97" t="str">
        <f>IF('SAP-Import_EL'!D21="","",'SAP-Import_EL'!D21)</f>
        <v/>
      </c>
      <c r="C23" s="161" t="str">
        <f>IFERROR(IF('SAP-Import_EL'!G21="","",'SAP-Import_EL'!G21),"")</f>
        <v/>
      </c>
      <c r="D23" s="100"/>
      <c r="E23" s="132" t="str">
        <f>IF('SAP-Import_EL'!K21="","",'SAP-Import_EL'!K21)</f>
        <v/>
      </c>
      <c r="F23" s="100"/>
      <c r="G23" s="97" t="str">
        <f>IF('SAP-Import_EL'!N21="","",'SAP-Import_EL'!N21)</f>
        <v/>
      </c>
      <c r="H23" s="97" t="str">
        <f>IF('SAP-Import_EL'!P21="","",'SAP-Import_EL'!P21)</f>
        <v/>
      </c>
    </row>
    <row r="25" spans="1:8" ht="21" customHeight="1" x14ac:dyDescent="0.2">
      <c r="A25" s="208" t="s">
        <v>238</v>
      </c>
      <c r="B25" s="461" t="str">
        <f>Listenwerte!AI2</f>
        <v>EL-Meldung__ _</v>
      </c>
      <c r="C25" s="461"/>
      <c r="D25" s="461"/>
      <c r="E25" s="461"/>
      <c r="F25" s="461"/>
      <c r="G25" s="461"/>
      <c r="H25" s="461"/>
    </row>
  </sheetData>
  <sheetProtection algorithmName="SHA-512" hashValue="pqxwQsebconBrzlHap3M6tGnaloDfntIVa93s3fTXPzf/q/PyIGJtRtVxkonRwaiA065ESroXlLS/Hcjkhplcw==" saltValue="gEjjTnXiSfhjHCY+xtSrPQ==" spinCount="100000" sheet="1" objects="1" scenarios="1"/>
  <mergeCells count="2">
    <mergeCell ref="A1:H1"/>
    <mergeCell ref="B25:H25"/>
  </mergeCells>
  <pageMargins left="0.7" right="0.7" top="0.78740157499999996" bottom="0.78740157499999996" header="0.3" footer="0.3"/>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P22"/>
  <sheetViews>
    <sheetView workbookViewId="0">
      <selection activeCell="B21" sqref="B21"/>
    </sheetView>
  </sheetViews>
  <sheetFormatPr baseColWidth="10" defaultRowHeight="14.25" x14ac:dyDescent="0.2"/>
  <cols>
    <col min="1" max="1" width="9" style="3" customWidth="1"/>
    <col min="2" max="2" width="28" customWidth="1"/>
    <col min="3" max="3" width="18" style="2" customWidth="1"/>
    <col min="4" max="4" width="10.75" style="2" customWidth="1"/>
    <col min="5" max="5" width="16.875" style="2" bestFit="1" customWidth="1"/>
    <col min="6" max="6" width="17.75" style="2" bestFit="1" customWidth="1"/>
    <col min="7" max="7" width="17.75" style="2" customWidth="1"/>
    <col min="8" max="8" width="10.25" style="2" customWidth="1"/>
    <col min="9" max="9" width="18.25" style="2" bestFit="1" customWidth="1"/>
    <col min="10" max="10" width="19.5" style="2" customWidth="1"/>
    <col min="11" max="11" width="10.75" style="2" customWidth="1"/>
    <col min="12" max="12" width="8.375" style="2" customWidth="1"/>
    <col min="13" max="13" width="19.75" style="2" customWidth="1"/>
    <col min="14" max="14" width="18" style="2" customWidth="1"/>
    <col min="15" max="15" width="20.5" style="2" bestFit="1" customWidth="1"/>
    <col min="16" max="16" width="26.25" bestFit="1" customWidth="1"/>
  </cols>
  <sheetData>
    <row r="1" spans="1:16" s="4" customFormat="1" ht="21" customHeight="1" x14ac:dyDescent="0.2">
      <c r="A1" s="139" t="s">
        <v>13</v>
      </c>
      <c r="B1" s="140" t="s">
        <v>5</v>
      </c>
      <c r="C1" s="141" t="s">
        <v>29</v>
      </c>
      <c r="D1" s="141" t="s">
        <v>36</v>
      </c>
      <c r="E1" s="158" t="s">
        <v>80</v>
      </c>
      <c r="F1" s="141" t="s">
        <v>79</v>
      </c>
      <c r="G1" s="141" t="s">
        <v>4</v>
      </c>
      <c r="H1" s="141" t="s">
        <v>31</v>
      </c>
      <c r="I1" s="141" t="s">
        <v>78</v>
      </c>
      <c r="J1" s="141" t="s">
        <v>77</v>
      </c>
      <c r="K1" s="141" t="s">
        <v>56</v>
      </c>
      <c r="L1" s="141" t="s">
        <v>33</v>
      </c>
      <c r="M1" s="141" t="s">
        <v>76</v>
      </c>
      <c r="N1" s="141" t="s">
        <v>34</v>
      </c>
      <c r="O1" s="141" t="s">
        <v>83</v>
      </c>
      <c r="P1" s="142" t="s">
        <v>35</v>
      </c>
    </row>
    <row r="2" spans="1:16" ht="18.75" customHeight="1" x14ac:dyDescent="0.2">
      <c r="A2" s="143">
        <v>26</v>
      </c>
      <c r="B2" s="52" t="str">
        <f>IF('Annonce de leçons ponctuelles'!A26="","",'Annonce de leçons ponctuelles'!A26)</f>
        <v/>
      </c>
      <c r="C2" s="136" t="str">
        <f>IF(AND(ISBLANK('Annonce de leçons ponctuelles'!BJ26)=FALSE,ISBLANK('Annonce de leçons ponctuelles'!BM26)=FALSE),'Annonce de leçons ponctuelles'!BJ26,"")</f>
        <v/>
      </c>
      <c r="D2" s="136" t="str">
        <f>IF(AND(ISBLANK('Annonce de leçons ponctuelles'!BJ26)=FALSE,ISBLANK('Annonce de leçons ponctuelles'!BM26)=FALSE),VLOOKUP('Annonce de leçons ponctuelles'!BM26,Listenwerte!AA:AB,2,FALSE),"")</f>
        <v/>
      </c>
      <c r="E2" s="159" t="e">
        <f>VLOOKUP(D2,Listenwerte!AB:AD,2,FALSE)</f>
        <v>#N/A</v>
      </c>
      <c r="F2" s="144" t="str">
        <f>IFERROR(IF(AND(ISBLANK('Annonce de leçons ponctuelles'!BJ26)=FALSE,ISBLANK('Annonce de leçons ponctuelles'!BM26)=FALSE,E2=Listenwerte!$K$2),'Annonce de leçons ponctuelles'!BA26,""),"")</f>
        <v/>
      </c>
      <c r="G2" s="144" t="str">
        <f>IF(F2=0,"",F2)</f>
        <v/>
      </c>
      <c r="H2" s="145"/>
      <c r="I2" s="144" t="e">
        <f>VLOOKUP(D2,Listenwerte!AB:AD,3,FALSE)</f>
        <v>#N/A</v>
      </c>
      <c r="J2" s="146" t="str">
        <f>IFERROR(IF(AND(ISBLANK('Annonce de leçons ponctuelles'!BJ26)=FALSE,ISBLANK('Annonce de leçons ponctuelles'!BM26)=FALSE,I2=Listenwerte!$K$2),'Annonce de leçons ponctuelles'!AF26,""),"")</f>
        <v/>
      </c>
      <c r="K2" s="146" t="str">
        <f>IF(J2=0,"",J2)</f>
        <v/>
      </c>
      <c r="L2" s="147"/>
      <c r="M2" s="148" t="str">
        <f>IF(AND(ISBLANK('Annonce de leçons ponctuelles'!BJ26)=FALSE,ISBLANK('Annonce de leçons ponctuelles'!BM26)=FALSE),TEXT('Annonce de leçons ponctuelles'!F26,"TT.MM.JJJJ"),"")</f>
        <v/>
      </c>
      <c r="N2" s="78" t="str">
        <f t="shared" ref="N2" si="0">IF(M2="00.01.1900","",M2)</f>
        <v/>
      </c>
      <c r="O2" s="78" t="str">
        <f>IFERROR(IF(VLOOKUP(B2,Listenwerte!E:H,4,FALSE)=Listenwerte!$H$2,LEFT('Annonce de leçons ponctuelles'!AI26,1)&amp;"."&amp;" "&amp;LEFT('Annonce de leçons ponctuelles'!AM26,17),N2),"")</f>
        <v/>
      </c>
      <c r="P2" s="149" t="str">
        <f>IF(AND(ISBLANK('Annonce de leçons ponctuelles'!BJ26)=FALSE,ISBLANK('Annonce de leçons ponctuelles'!BM26)=FALSE),O2,"")</f>
        <v/>
      </c>
    </row>
    <row r="3" spans="1:16" ht="18.75" customHeight="1" x14ac:dyDescent="0.2">
      <c r="A3" s="143">
        <v>27</v>
      </c>
      <c r="B3" s="52" t="str">
        <f>IF('Annonce de leçons ponctuelles'!A27="","",'Annonce de leçons ponctuelles'!A27)</f>
        <v/>
      </c>
      <c r="C3" s="136" t="str">
        <f>IF(AND(ISBLANK('Annonce de leçons ponctuelles'!BJ27)=FALSE,ISBLANK('Annonce de leçons ponctuelles'!BM27)=FALSE),'Annonce de leçons ponctuelles'!BJ27,"")</f>
        <v/>
      </c>
      <c r="D3" s="136" t="str">
        <f>IF(AND(ISBLANK('Annonce de leçons ponctuelles'!BJ27)=FALSE,ISBLANK('Annonce de leçons ponctuelles'!BM27)=FALSE),VLOOKUP('Annonce de leçons ponctuelles'!BM27,Listenwerte!AA:AB,2,FALSE),"")</f>
        <v/>
      </c>
      <c r="E3" s="159" t="e">
        <f>VLOOKUP(D3,Listenwerte!AB:AD,2,FALSE)</f>
        <v>#N/A</v>
      </c>
      <c r="F3" s="144" t="str">
        <f>IFERROR(IF(AND(ISBLANK('Annonce de leçons ponctuelles'!BJ27)=FALSE,ISBLANK('Annonce de leçons ponctuelles'!BM27)=FALSE,E3=Listenwerte!$K$2),'Annonce de leçons ponctuelles'!BA27,""),"")</f>
        <v/>
      </c>
      <c r="G3" s="144" t="str">
        <f t="shared" ref="G3:G21" si="1">IF(F3=0,"",F3)</f>
        <v/>
      </c>
      <c r="H3" s="145"/>
      <c r="I3" s="144" t="e">
        <f>VLOOKUP(D3,Listenwerte!AB:AD,3,FALSE)</f>
        <v>#N/A</v>
      </c>
      <c r="J3" s="146" t="str">
        <f>IFERROR(IF(AND(ISBLANK('Annonce de leçons ponctuelles'!BJ27)=FALSE,ISBLANK('Annonce de leçons ponctuelles'!BM27)=FALSE,I3=Listenwerte!$K$2),'Annonce de leçons ponctuelles'!AF27,""),"")</f>
        <v/>
      </c>
      <c r="K3" s="146" t="str">
        <f t="shared" ref="K3:K21" si="2">IF(J3=0,"",J3)</f>
        <v/>
      </c>
      <c r="L3" s="147"/>
      <c r="M3" s="148" t="str">
        <f>IF(AND(ISBLANK('Annonce de leçons ponctuelles'!BJ27)=FALSE,ISBLANK('Annonce de leçons ponctuelles'!BM27)=FALSE),TEXT('Annonce de leçons ponctuelles'!F27,"TT.MM.JJJJ"),"")</f>
        <v/>
      </c>
      <c r="N3" s="78" t="str">
        <f t="shared" ref="N3:N21" si="3">IF(M3="00.01.1900","",M3)</f>
        <v/>
      </c>
      <c r="O3" s="78" t="str">
        <f>IFERROR(IF(VLOOKUP(B3,Listenwerte!E:H,4,FALSE)=Listenwerte!$H$2,LEFT('Annonce de leçons ponctuelles'!AI27,1)&amp;"."&amp;" "&amp;LEFT('Annonce de leçons ponctuelles'!AM27,17),N3),"")</f>
        <v/>
      </c>
      <c r="P3" s="149" t="str">
        <f>IF(AND(ISBLANK('Annonce de leçons ponctuelles'!BJ27)=FALSE,ISBLANK('Annonce de leçons ponctuelles'!BM27)=FALSE),O3,"")</f>
        <v/>
      </c>
    </row>
    <row r="4" spans="1:16" ht="18.75" customHeight="1" x14ac:dyDescent="0.2">
      <c r="A4" s="143">
        <v>28</v>
      </c>
      <c r="B4" s="52" t="str">
        <f>IF('Annonce de leçons ponctuelles'!A28="","",'Annonce de leçons ponctuelles'!A28)</f>
        <v/>
      </c>
      <c r="C4" s="136" t="str">
        <f>IF(AND(ISBLANK('Annonce de leçons ponctuelles'!BJ28)=FALSE,ISBLANK('Annonce de leçons ponctuelles'!BM28)=FALSE),'Annonce de leçons ponctuelles'!BJ28,"")</f>
        <v/>
      </c>
      <c r="D4" s="136" t="str">
        <f>IF(AND(ISBLANK('Annonce de leçons ponctuelles'!BJ28)=FALSE,ISBLANK('Annonce de leçons ponctuelles'!BM28)=FALSE),VLOOKUP('Annonce de leçons ponctuelles'!BM28,Listenwerte!AA:AB,2,FALSE),"")</f>
        <v/>
      </c>
      <c r="E4" s="159" t="e">
        <f>VLOOKUP(D4,Listenwerte!AB:AD,2,FALSE)</f>
        <v>#N/A</v>
      </c>
      <c r="F4" s="144" t="str">
        <f>IFERROR(IF(AND(ISBLANK('Annonce de leçons ponctuelles'!BJ28)=FALSE,ISBLANK('Annonce de leçons ponctuelles'!BM28)=FALSE,E4=Listenwerte!$K$2),'Annonce de leçons ponctuelles'!BA28,""),"")</f>
        <v/>
      </c>
      <c r="G4" s="144" t="str">
        <f t="shared" si="1"/>
        <v/>
      </c>
      <c r="H4" s="145"/>
      <c r="I4" s="144" t="e">
        <f>VLOOKUP(D4,Listenwerte!AB:AD,3,FALSE)</f>
        <v>#N/A</v>
      </c>
      <c r="J4" s="146" t="str">
        <f>IFERROR(IF(AND(ISBLANK('Annonce de leçons ponctuelles'!BJ28)=FALSE,ISBLANK('Annonce de leçons ponctuelles'!BM28)=FALSE,I4=Listenwerte!$K$2),'Annonce de leçons ponctuelles'!AF28,""),"")</f>
        <v/>
      </c>
      <c r="K4" s="146" t="str">
        <f t="shared" si="2"/>
        <v/>
      </c>
      <c r="L4" s="147"/>
      <c r="M4" s="148" t="str">
        <f>IF(AND(ISBLANK('Annonce de leçons ponctuelles'!BJ28)=FALSE,ISBLANK('Annonce de leçons ponctuelles'!BM28)=FALSE),TEXT('Annonce de leçons ponctuelles'!F28,"TT.MM.JJJJ"),"")</f>
        <v/>
      </c>
      <c r="N4" s="78" t="str">
        <f t="shared" si="3"/>
        <v/>
      </c>
      <c r="O4" s="78" t="str">
        <f>IFERROR(IF(VLOOKUP(B4,Listenwerte!E:H,4,FALSE)=Listenwerte!$H$2,LEFT('Annonce de leçons ponctuelles'!AI28,1)&amp;"."&amp;" "&amp;LEFT('Annonce de leçons ponctuelles'!AM28,17),N4),"")</f>
        <v/>
      </c>
      <c r="P4" s="149" t="str">
        <f>IF(AND(ISBLANK('Annonce de leçons ponctuelles'!BJ28)=FALSE,ISBLANK('Annonce de leçons ponctuelles'!BM28)=FALSE),O4,"")</f>
        <v/>
      </c>
    </row>
    <row r="5" spans="1:16" ht="18.75" customHeight="1" x14ac:dyDescent="0.2">
      <c r="A5" s="143">
        <v>29</v>
      </c>
      <c r="B5" s="52" t="str">
        <f>IF('Annonce de leçons ponctuelles'!A29="","",'Annonce de leçons ponctuelles'!A29)</f>
        <v/>
      </c>
      <c r="C5" s="136" t="str">
        <f>IF(AND(ISBLANK('Annonce de leçons ponctuelles'!BJ29)=FALSE,ISBLANK('Annonce de leçons ponctuelles'!BM29)=FALSE),'Annonce de leçons ponctuelles'!BJ29,"")</f>
        <v/>
      </c>
      <c r="D5" s="136" t="str">
        <f>IF(AND(ISBLANK('Annonce de leçons ponctuelles'!BJ29)=FALSE,ISBLANK('Annonce de leçons ponctuelles'!BM29)=FALSE),VLOOKUP('Annonce de leçons ponctuelles'!BM29,Listenwerte!AA:AB,2,FALSE),"")</f>
        <v/>
      </c>
      <c r="E5" s="159" t="e">
        <f>VLOOKUP(D5,Listenwerte!AB:AD,2,FALSE)</f>
        <v>#N/A</v>
      </c>
      <c r="F5" s="144" t="str">
        <f>IFERROR(IF(AND(ISBLANK('Annonce de leçons ponctuelles'!BJ29)=FALSE,ISBLANK('Annonce de leçons ponctuelles'!BM29)=FALSE,E5=Listenwerte!$K$2),'Annonce de leçons ponctuelles'!BA29,""),"")</f>
        <v/>
      </c>
      <c r="G5" s="144" t="str">
        <f t="shared" si="1"/>
        <v/>
      </c>
      <c r="H5" s="145"/>
      <c r="I5" s="144" t="e">
        <f>VLOOKUP(D5,Listenwerte!AB:AD,3,FALSE)</f>
        <v>#N/A</v>
      </c>
      <c r="J5" s="146" t="str">
        <f>IFERROR(IF(AND(ISBLANK('Annonce de leçons ponctuelles'!BJ29)=FALSE,ISBLANK('Annonce de leçons ponctuelles'!BM29)=FALSE,I5=Listenwerte!$K$2),'Annonce de leçons ponctuelles'!AF29,""),"")</f>
        <v/>
      </c>
      <c r="K5" s="146" t="str">
        <f t="shared" si="2"/>
        <v/>
      </c>
      <c r="L5" s="147"/>
      <c r="M5" s="148" t="str">
        <f>IF(AND(ISBLANK('Annonce de leçons ponctuelles'!BJ29)=FALSE,ISBLANK('Annonce de leçons ponctuelles'!BM29)=FALSE),TEXT('Annonce de leçons ponctuelles'!F29,"TT.MM.JJJJ"),"")</f>
        <v/>
      </c>
      <c r="N5" s="78" t="str">
        <f t="shared" si="3"/>
        <v/>
      </c>
      <c r="O5" s="78" t="str">
        <f>IFERROR(IF(VLOOKUP(B5,Listenwerte!E:H,4,FALSE)=Listenwerte!$H$2,LEFT('Annonce de leçons ponctuelles'!AI29,1)&amp;"."&amp;" "&amp;LEFT('Annonce de leçons ponctuelles'!AM29,17),N5),"")</f>
        <v/>
      </c>
      <c r="P5" s="149" t="str">
        <f>IF(AND(ISBLANK('Annonce de leçons ponctuelles'!BJ29)=FALSE,ISBLANK('Annonce de leçons ponctuelles'!BM29)=FALSE),O5,"")</f>
        <v/>
      </c>
    </row>
    <row r="6" spans="1:16" ht="18.75" customHeight="1" x14ac:dyDescent="0.2">
      <c r="A6" s="143">
        <v>30</v>
      </c>
      <c r="B6" s="52" t="str">
        <f>IF('Annonce de leçons ponctuelles'!A30="","",'Annonce de leçons ponctuelles'!A30)</f>
        <v/>
      </c>
      <c r="C6" s="136" t="str">
        <f>IF(AND(ISBLANK('Annonce de leçons ponctuelles'!BJ30)=FALSE,ISBLANK('Annonce de leçons ponctuelles'!BM30)=FALSE),'Annonce de leçons ponctuelles'!BJ30,"")</f>
        <v/>
      </c>
      <c r="D6" s="136" t="str">
        <f>IF(AND(ISBLANK('Annonce de leçons ponctuelles'!BJ30)=FALSE,ISBLANK('Annonce de leçons ponctuelles'!BM30)=FALSE),VLOOKUP('Annonce de leçons ponctuelles'!BM30,Listenwerte!AA:AB,2,FALSE),"")</f>
        <v/>
      </c>
      <c r="E6" s="159" t="e">
        <f>VLOOKUP(D6,Listenwerte!AB:AD,2,FALSE)</f>
        <v>#N/A</v>
      </c>
      <c r="F6" s="144" t="str">
        <f>IFERROR(IF(AND(ISBLANK('Annonce de leçons ponctuelles'!BJ30)=FALSE,ISBLANK('Annonce de leçons ponctuelles'!BM30)=FALSE,E6=Listenwerte!$K$2),'Annonce de leçons ponctuelles'!BA30,""),"")</f>
        <v/>
      </c>
      <c r="G6" s="144" t="str">
        <f t="shared" si="1"/>
        <v/>
      </c>
      <c r="H6" s="145"/>
      <c r="I6" s="144" t="e">
        <f>VLOOKUP(D6,Listenwerte!AB:AD,3,FALSE)</f>
        <v>#N/A</v>
      </c>
      <c r="J6" s="146" t="str">
        <f>IFERROR(IF(AND(ISBLANK('Annonce de leçons ponctuelles'!BJ30)=FALSE,ISBLANK('Annonce de leçons ponctuelles'!BM30)=FALSE,I6=Listenwerte!$K$2),'Annonce de leçons ponctuelles'!AF30,""),"")</f>
        <v/>
      </c>
      <c r="K6" s="146" t="str">
        <f t="shared" si="2"/>
        <v/>
      </c>
      <c r="L6" s="147"/>
      <c r="M6" s="148" t="str">
        <f>IF(AND(ISBLANK('Annonce de leçons ponctuelles'!BJ30)=FALSE,ISBLANK('Annonce de leçons ponctuelles'!BM30)=FALSE),TEXT('Annonce de leçons ponctuelles'!F30,"TT.MM.JJJJ"),"")</f>
        <v/>
      </c>
      <c r="N6" s="78" t="str">
        <f t="shared" si="3"/>
        <v/>
      </c>
      <c r="O6" s="78" t="str">
        <f>IFERROR(IF(VLOOKUP(B6,Listenwerte!E:H,4,FALSE)=Listenwerte!$H$2,LEFT('Annonce de leçons ponctuelles'!AI30,1)&amp;"."&amp;" "&amp;LEFT('Annonce de leçons ponctuelles'!AM30,17),N6),"")</f>
        <v/>
      </c>
      <c r="P6" s="149" t="str">
        <f>IF(AND(ISBLANK('Annonce de leçons ponctuelles'!BJ30)=FALSE,ISBLANK('Annonce de leçons ponctuelles'!BM30)=FALSE),O6,"")</f>
        <v/>
      </c>
    </row>
    <row r="7" spans="1:16" ht="18.75" customHeight="1" x14ac:dyDescent="0.2">
      <c r="A7" s="143">
        <v>31</v>
      </c>
      <c r="B7" s="52" t="str">
        <f>IF('Annonce de leçons ponctuelles'!A31="","",'Annonce de leçons ponctuelles'!A31)</f>
        <v/>
      </c>
      <c r="C7" s="136" t="str">
        <f>IF(AND(ISBLANK('Annonce de leçons ponctuelles'!BJ31)=FALSE,ISBLANK('Annonce de leçons ponctuelles'!BM31)=FALSE),'Annonce de leçons ponctuelles'!BJ31,"")</f>
        <v/>
      </c>
      <c r="D7" s="136" t="str">
        <f>IF(AND(ISBLANK('Annonce de leçons ponctuelles'!BJ31)=FALSE,ISBLANK('Annonce de leçons ponctuelles'!BM31)=FALSE),VLOOKUP('Annonce de leçons ponctuelles'!BM31,Listenwerte!AA:AB,2,FALSE),"")</f>
        <v/>
      </c>
      <c r="E7" s="159" t="e">
        <f>VLOOKUP(D7,Listenwerte!AB:AD,2,FALSE)</f>
        <v>#N/A</v>
      </c>
      <c r="F7" s="144" t="str">
        <f>IFERROR(IF(AND(ISBLANK('Annonce de leçons ponctuelles'!BJ31)=FALSE,ISBLANK('Annonce de leçons ponctuelles'!BM31)=FALSE,E7=Listenwerte!$K$2),'Annonce de leçons ponctuelles'!BA31,""),"")</f>
        <v/>
      </c>
      <c r="G7" s="144" t="str">
        <f t="shared" si="1"/>
        <v/>
      </c>
      <c r="H7" s="145"/>
      <c r="I7" s="144" t="e">
        <f>VLOOKUP(D7,Listenwerte!AB:AD,3,FALSE)</f>
        <v>#N/A</v>
      </c>
      <c r="J7" s="146" t="str">
        <f>IFERROR(IF(AND(ISBLANK('Annonce de leçons ponctuelles'!BJ31)=FALSE,ISBLANK('Annonce de leçons ponctuelles'!BM31)=FALSE,I7=Listenwerte!$K$2),'Annonce de leçons ponctuelles'!AF31,""),"")</f>
        <v/>
      </c>
      <c r="K7" s="146" t="str">
        <f t="shared" si="2"/>
        <v/>
      </c>
      <c r="L7" s="147"/>
      <c r="M7" s="148" t="str">
        <f>IF(AND(ISBLANK('Annonce de leçons ponctuelles'!BJ31)=FALSE,ISBLANK('Annonce de leçons ponctuelles'!BM31)=FALSE),TEXT('Annonce de leçons ponctuelles'!F31,"TT.MM.JJJJ"),"")</f>
        <v/>
      </c>
      <c r="N7" s="78" t="str">
        <f t="shared" si="3"/>
        <v/>
      </c>
      <c r="O7" s="78" t="str">
        <f>IFERROR(IF(VLOOKUP(B7,Listenwerte!E:H,4,FALSE)=Listenwerte!$H$2,LEFT('Annonce de leçons ponctuelles'!AI31,1)&amp;"."&amp;" "&amp;LEFT('Annonce de leçons ponctuelles'!AM31,17),N7),"")</f>
        <v/>
      </c>
      <c r="P7" s="149" t="str">
        <f>IF(AND(ISBLANK('Annonce de leçons ponctuelles'!BJ31)=FALSE,ISBLANK('Annonce de leçons ponctuelles'!BM31)=FALSE),O7,"")</f>
        <v/>
      </c>
    </row>
    <row r="8" spans="1:16" ht="18.75" customHeight="1" x14ac:dyDescent="0.2">
      <c r="A8" s="143">
        <v>32</v>
      </c>
      <c r="B8" s="52" t="str">
        <f>IF('Annonce de leçons ponctuelles'!A32="","",'Annonce de leçons ponctuelles'!A32)</f>
        <v/>
      </c>
      <c r="C8" s="136" t="str">
        <f>IF(AND(ISBLANK('Annonce de leçons ponctuelles'!BJ32)=FALSE,ISBLANK('Annonce de leçons ponctuelles'!BM32)=FALSE),'Annonce de leçons ponctuelles'!BJ32,"")</f>
        <v/>
      </c>
      <c r="D8" s="136" t="str">
        <f>IF(AND(ISBLANK('Annonce de leçons ponctuelles'!BJ32)=FALSE,ISBLANK('Annonce de leçons ponctuelles'!BM32)=FALSE),VLOOKUP('Annonce de leçons ponctuelles'!BM32,Listenwerte!AA:AB,2,FALSE),"")</f>
        <v/>
      </c>
      <c r="E8" s="159" t="e">
        <f>VLOOKUP(D8,Listenwerte!AB:AD,2,FALSE)</f>
        <v>#N/A</v>
      </c>
      <c r="F8" s="144" t="str">
        <f>IFERROR(IF(AND(ISBLANK('Annonce de leçons ponctuelles'!BJ32)=FALSE,ISBLANK('Annonce de leçons ponctuelles'!BM32)=FALSE,E8=Listenwerte!$K$2),'Annonce de leçons ponctuelles'!BA32,""),"")</f>
        <v/>
      </c>
      <c r="G8" s="144" t="str">
        <f t="shared" si="1"/>
        <v/>
      </c>
      <c r="H8" s="145"/>
      <c r="I8" s="144" t="e">
        <f>VLOOKUP(D8,Listenwerte!AB:AD,3,FALSE)</f>
        <v>#N/A</v>
      </c>
      <c r="J8" s="146" t="str">
        <f>IFERROR(IF(AND(ISBLANK('Annonce de leçons ponctuelles'!BJ32)=FALSE,ISBLANK('Annonce de leçons ponctuelles'!BM32)=FALSE,I8=Listenwerte!$K$2),'Annonce de leçons ponctuelles'!AF32,""),"")</f>
        <v/>
      </c>
      <c r="K8" s="146" t="str">
        <f t="shared" si="2"/>
        <v/>
      </c>
      <c r="L8" s="147"/>
      <c r="M8" s="148" t="str">
        <f>IF(AND(ISBLANK('Annonce de leçons ponctuelles'!BJ32)=FALSE,ISBLANK('Annonce de leçons ponctuelles'!BM32)=FALSE),TEXT('Annonce de leçons ponctuelles'!F32,"TT.MM.JJJJ"),"")</f>
        <v/>
      </c>
      <c r="N8" s="78" t="str">
        <f t="shared" si="3"/>
        <v/>
      </c>
      <c r="O8" s="78" t="str">
        <f>IFERROR(IF(VLOOKUP(B8,Listenwerte!E:H,4,FALSE)=Listenwerte!$H$2,LEFT('Annonce de leçons ponctuelles'!AI32,1)&amp;"."&amp;" "&amp;LEFT('Annonce de leçons ponctuelles'!AM32,17),N8),"")</f>
        <v/>
      </c>
      <c r="P8" s="149" t="str">
        <f>IF(AND(ISBLANK('Annonce de leçons ponctuelles'!BJ32)=FALSE,ISBLANK('Annonce de leçons ponctuelles'!BM32)=FALSE),O8,"")</f>
        <v/>
      </c>
    </row>
    <row r="9" spans="1:16" ht="18.75" customHeight="1" x14ac:dyDescent="0.2">
      <c r="A9" s="143">
        <v>33</v>
      </c>
      <c r="B9" s="52" t="str">
        <f>IF('Annonce de leçons ponctuelles'!A33="","",'Annonce de leçons ponctuelles'!A33)</f>
        <v/>
      </c>
      <c r="C9" s="136" t="str">
        <f>IF(AND(ISBLANK('Annonce de leçons ponctuelles'!BJ33)=FALSE,ISBLANK('Annonce de leçons ponctuelles'!BM33)=FALSE),'Annonce de leçons ponctuelles'!BJ33,"")</f>
        <v/>
      </c>
      <c r="D9" s="136" t="str">
        <f>IF(AND(ISBLANK('Annonce de leçons ponctuelles'!BJ33)=FALSE,ISBLANK('Annonce de leçons ponctuelles'!BM33)=FALSE),VLOOKUP('Annonce de leçons ponctuelles'!BM33,Listenwerte!AA:AB,2,FALSE),"")</f>
        <v/>
      </c>
      <c r="E9" s="159" t="e">
        <f>VLOOKUP(D9,Listenwerte!AB:AD,2,FALSE)</f>
        <v>#N/A</v>
      </c>
      <c r="F9" s="144" t="str">
        <f>IFERROR(IF(AND(ISBLANK('Annonce de leçons ponctuelles'!BJ33)=FALSE,ISBLANK('Annonce de leçons ponctuelles'!BM33)=FALSE,E9=Listenwerte!$K$2),'Annonce de leçons ponctuelles'!BA33,""),"")</f>
        <v/>
      </c>
      <c r="G9" s="144" t="str">
        <f t="shared" si="1"/>
        <v/>
      </c>
      <c r="H9" s="145"/>
      <c r="I9" s="144" t="e">
        <f>VLOOKUP(D9,Listenwerte!AB:AD,3,FALSE)</f>
        <v>#N/A</v>
      </c>
      <c r="J9" s="146" t="str">
        <f>IFERROR(IF(AND(ISBLANK('Annonce de leçons ponctuelles'!BJ33)=FALSE,ISBLANK('Annonce de leçons ponctuelles'!BM33)=FALSE,I9=Listenwerte!$K$2),'Annonce de leçons ponctuelles'!AF33,""),"")</f>
        <v/>
      </c>
      <c r="K9" s="146" t="str">
        <f t="shared" si="2"/>
        <v/>
      </c>
      <c r="L9" s="147"/>
      <c r="M9" s="148" t="str">
        <f>IF(AND(ISBLANK('Annonce de leçons ponctuelles'!BJ33)=FALSE,ISBLANK('Annonce de leçons ponctuelles'!BM33)=FALSE),TEXT('Annonce de leçons ponctuelles'!F33,"TT.MM.JJJJ"),"")</f>
        <v/>
      </c>
      <c r="N9" s="78" t="str">
        <f t="shared" si="3"/>
        <v/>
      </c>
      <c r="O9" s="78" t="str">
        <f>IFERROR(IF(VLOOKUP(B9,Listenwerte!E:H,4,FALSE)=Listenwerte!$H$2,LEFT('Annonce de leçons ponctuelles'!AI33,1)&amp;"."&amp;" "&amp;LEFT('Annonce de leçons ponctuelles'!AM33,17),N9),"")</f>
        <v/>
      </c>
      <c r="P9" s="149" t="str">
        <f>IF(AND(ISBLANK('Annonce de leçons ponctuelles'!BJ33)=FALSE,ISBLANK('Annonce de leçons ponctuelles'!BM33)=FALSE),O9,"")</f>
        <v/>
      </c>
    </row>
    <row r="10" spans="1:16" ht="18.75" customHeight="1" x14ac:dyDescent="0.2">
      <c r="A10" s="143">
        <v>34</v>
      </c>
      <c r="B10" s="52" t="str">
        <f>IF('Annonce de leçons ponctuelles'!A34="","",'Annonce de leçons ponctuelles'!A34)</f>
        <v/>
      </c>
      <c r="C10" s="136" t="str">
        <f>IF(AND(ISBLANK('Annonce de leçons ponctuelles'!BJ34)=FALSE,ISBLANK('Annonce de leçons ponctuelles'!BM34)=FALSE),'Annonce de leçons ponctuelles'!BJ34,"")</f>
        <v/>
      </c>
      <c r="D10" s="136" t="str">
        <f>IF(AND(ISBLANK('Annonce de leçons ponctuelles'!BJ34)=FALSE,ISBLANK('Annonce de leçons ponctuelles'!BM34)=FALSE),VLOOKUP('Annonce de leçons ponctuelles'!BM34,Listenwerte!AA:AB,2,FALSE),"")</f>
        <v/>
      </c>
      <c r="E10" s="159" t="e">
        <f>VLOOKUP(D10,Listenwerte!AB:AD,2,FALSE)</f>
        <v>#N/A</v>
      </c>
      <c r="F10" s="144" t="str">
        <f>IFERROR(IF(AND(ISBLANK('Annonce de leçons ponctuelles'!BJ34)=FALSE,ISBLANK('Annonce de leçons ponctuelles'!BM34)=FALSE,E10=Listenwerte!$K$2),'Annonce de leçons ponctuelles'!BA34,""),"")</f>
        <v/>
      </c>
      <c r="G10" s="144" t="str">
        <f t="shared" si="1"/>
        <v/>
      </c>
      <c r="H10" s="145"/>
      <c r="I10" s="144" t="e">
        <f>VLOOKUP(D10,Listenwerte!AB:AD,3,FALSE)</f>
        <v>#N/A</v>
      </c>
      <c r="J10" s="146" t="str">
        <f>IFERROR(IF(AND(ISBLANK('Annonce de leçons ponctuelles'!BJ34)=FALSE,ISBLANK('Annonce de leçons ponctuelles'!BM34)=FALSE,I10=Listenwerte!$K$2),'Annonce de leçons ponctuelles'!AF34,""),"")</f>
        <v/>
      </c>
      <c r="K10" s="146" t="str">
        <f t="shared" si="2"/>
        <v/>
      </c>
      <c r="L10" s="147"/>
      <c r="M10" s="148" t="str">
        <f>IF(AND(ISBLANK('Annonce de leçons ponctuelles'!BJ34)=FALSE,ISBLANK('Annonce de leçons ponctuelles'!BM34)=FALSE),TEXT('Annonce de leçons ponctuelles'!F34,"TT.MM.JJJJ"),"")</f>
        <v/>
      </c>
      <c r="N10" s="78" t="str">
        <f t="shared" si="3"/>
        <v/>
      </c>
      <c r="O10" s="78" t="str">
        <f>IFERROR(IF(VLOOKUP(B10,Listenwerte!E:H,4,FALSE)=Listenwerte!$H$2,LEFT('Annonce de leçons ponctuelles'!AI34,1)&amp;"."&amp;" "&amp;LEFT('Annonce de leçons ponctuelles'!AM34,17),N10),"")</f>
        <v/>
      </c>
      <c r="P10" s="149" t="str">
        <f>IF(AND(ISBLANK('Annonce de leçons ponctuelles'!BJ34)=FALSE,ISBLANK('Annonce de leçons ponctuelles'!BM34)=FALSE),O10,"")</f>
        <v/>
      </c>
    </row>
    <row r="11" spans="1:16" ht="18.75" customHeight="1" x14ac:dyDescent="0.2">
      <c r="A11" s="143">
        <v>35</v>
      </c>
      <c r="B11" s="52" t="str">
        <f>IF('Annonce de leçons ponctuelles'!A35="","",'Annonce de leçons ponctuelles'!A35)</f>
        <v/>
      </c>
      <c r="C11" s="136" t="str">
        <f>IF(AND(ISBLANK('Annonce de leçons ponctuelles'!BJ35)=FALSE,ISBLANK('Annonce de leçons ponctuelles'!BM35)=FALSE),'Annonce de leçons ponctuelles'!BJ35,"")</f>
        <v/>
      </c>
      <c r="D11" s="136" t="str">
        <f>IF(AND(ISBLANK('Annonce de leçons ponctuelles'!BJ35)=FALSE,ISBLANK('Annonce de leçons ponctuelles'!BM35)=FALSE),VLOOKUP('Annonce de leçons ponctuelles'!BM35,Listenwerte!AA:AB,2,FALSE),"")</f>
        <v/>
      </c>
      <c r="E11" s="159" t="e">
        <f>VLOOKUP(D11,Listenwerte!AB:AD,2,FALSE)</f>
        <v>#N/A</v>
      </c>
      <c r="F11" s="144" t="str">
        <f>IFERROR(IF(AND(ISBLANK('Annonce de leçons ponctuelles'!BJ35)=FALSE,ISBLANK('Annonce de leçons ponctuelles'!BM35)=FALSE,E11=Listenwerte!$K$2),'Annonce de leçons ponctuelles'!BA35,""),"")</f>
        <v/>
      </c>
      <c r="G11" s="144" t="str">
        <f t="shared" si="1"/>
        <v/>
      </c>
      <c r="H11" s="145"/>
      <c r="I11" s="144" t="e">
        <f>VLOOKUP(D11,Listenwerte!AB:AD,3,FALSE)</f>
        <v>#N/A</v>
      </c>
      <c r="J11" s="146" t="str">
        <f>IFERROR(IF(AND(ISBLANK('Annonce de leçons ponctuelles'!BJ35)=FALSE,ISBLANK('Annonce de leçons ponctuelles'!BM35)=FALSE,I11=Listenwerte!$K$2),'Annonce de leçons ponctuelles'!AF35,""),"")</f>
        <v/>
      </c>
      <c r="K11" s="146" t="str">
        <f t="shared" si="2"/>
        <v/>
      </c>
      <c r="L11" s="147"/>
      <c r="M11" s="148" t="str">
        <f>IF(AND(ISBLANK('Annonce de leçons ponctuelles'!BJ35)=FALSE,ISBLANK('Annonce de leçons ponctuelles'!BM35)=FALSE),TEXT('Annonce de leçons ponctuelles'!F35,"TT.MM.JJJJ"),"")</f>
        <v/>
      </c>
      <c r="N11" s="78" t="str">
        <f t="shared" si="3"/>
        <v/>
      </c>
      <c r="O11" s="78" t="str">
        <f>IFERROR(IF(VLOOKUP(B11,Listenwerte!E:H,4,FALSE)=Listenwerte!$H$2,LEFT('Annonce de leçons ponctuelles'!AI35,1)&amp;"."&amp;" "&amp;LEFT('Annonce de leçons ponctuelles'!AM35,17),N11),"")</f>
        <v/>
      </c>
      <c r="P11" s="149" t="str">
        <f>IF(AND(ISBLANK('Annonce de leçons ponctuelles'!BJ35)=FALSE,ISBLANK('Annonce de leçons ponctuelles'!BM35)=FALSE),O11,"")</f>
        <v/>
      </c>
    </row>
    <row r="12" spans="1:16" ht="18.75" customHeight="1" x14ac:dyDescent="0.2">
      <c r="A12" s="143">
        <v>36</v>
      </c>
      <c r="B12" s="52" t="str">
        <f>IF('Annonce de leçons ponctuelles'!A36="","",'Annonce de leçons ponctuelles'!A36)</f>
        <v/>
      </c>
      <c r="C12" s="136" t="str">
        <f>IF(AND(ISBLANK('Annonce de leçons ponctuelles'!BJ36)=FALSE,ISBLANK('Annonce de leçons ponctuelles'!BM36)=FALSE),'Annonce de leçons ponctuelles'!BJ36,"")</f>
        <v/>
      </c>
      <c r="D12" s="136" t="str">
        <f>IF(AND(ISBLANK('Annonce de leçons ponctuelles'!BJ36)=FALSE,ISBLANK('Annonce de leçons ponctuelles'!BM36)=FALSE),VLOOKUP('Annonce de leçons ponctuelles'!BM36,Listenwerte!AA:AB,2,FALSE),"")</f>
        <v/>
      </c>
      <c r="E12" s="159" t="e">
        <f>VLOOKUP(D12,Listenwerte!AB:AD,2,FALSE)</f>
        <v>#N/A</v>
      </c>
      <c r="F12" s="144" t="str">
        <f>IFERROR(IF(AND(ISBLANK('Annonce de leçons ponctuelles'!BJ36)=FALSE,ISBLANK('Annonce de leçons ponctuelles'!BM36)=FALSE,E12=Listenwerte!$K$2),'Annonce de leçons ponctuelles'!BA36,""),"")</f>
        <v/>
      </c>
      <c r="G12" s="144" t="str">
        <f t="shared" si="1"/>
        <v/>
      </c>
      <c r="H12" s="145"/>
      <c r="I12" s="144" t="e">
        <f>VLOOKUP(D12,Listenwerte!AB:AD,3,FALSE)</f>
        <v>#N/A</v>
      </c>
      <c r="J12" s="146" t="str">
        <f>IFERROR(IF(AND(ISBLANK('Annonce de leçons ponctuelles'!BJ36)=FALSE,ISBLANK('Annonce de leçons ponctuelles'!BM36)=FALSE,I12=Listenwerte!$K$2),'Annonce de leçons ponctuelles'!AF36,""),"")</f>
        <v/>
      </c>
      <c r="K12" s="146" t="str">
        <f t="shared" si="2"/>
        <v/>
      </c>
      <c r="L12" s="147"/>
      <c r="M12" s="148" t="str">
        <f>IF(AND(ISBLANK('Annonce de leçons ponctuelles'!BJ36)=FALSE,ISBLANK('Annonce de leçons ponctuelles'!BM36)=FALSE),TEXT('Annonce de leçons ponctuelles'!F36,"TT.MM.JJJJ"),"")</f>
        <v/>
      </c>
      <c r="N12" s="78" t="str">
        <f t="shared" si="3"/>
        <v/>
      </c>
      <c r="O12" s="78" t="str">
        <f>IFERROR(IF(VLOOKUP(B12,Listenwerte!E:H,4,FALSE)=Listenwerte!$H$2,LEFT('Annonce de leçons ponctuelles'!AI36,1)&amp;"."&amp;" "&amp;LEFT('Annonce de leçons ponctuelles'!AM36,17),N12),"")</f>
        <v/>
      </c>
      <c r="P12" s="149" t="str">
        <f>IF(AND(ISBLANK('Annonce de leçons ponctuelles'!BJ36)=FALSE,ISBLANK('Annonce de leçons ponctuelles'!BM36)=FALSE),O12,"")</f>
        <v/>
      </c>
    </row>
    <row r="13" spans="1:16" ht="18.75" customHeight="1" x14ac:dyDescent="0.2">
      <c r="A13" s="143">
        <v>37</v>
      </c>
      <c r="B13" s="52" t="str">
        <f>IF('Annonce de leçons ponctuelles'!A37="","",'Annonce de leçons ponctuelles'!A37)</f>
        <v/>
      </c>
      <c r="C13" s="136" t="str">
        <f>IF(AND(ISBLANK('Annonce de leçons ponctuelles'!BJ37)=FALSE,ISBLANK('Annonce de leçons ponctuelles'!BM37)=FALSE),'Annonce de leçons ponctuelles'!BJ37,"")</f>
        <v/>
      </c>
      <c r="D13" s="136" t="str">
        <f>IF(AND(ISBLANK('Annonce de leçons ponctuelles'!BJ37)=FALSE,ISBLANK('Annonce de leçons ponctuelles'!BM37)=FALSE),VLOOKUP('Annonce de leçons ponctuelles'!BM37,Listenwerte!AA:AB,2,FALSE),"")</f>
        <v/>
      </c>
      <c r="E13" s="159" t="e">
        <f>VLOOKUP(D13,Listenwerte!AB:AD,2,FALSE)</f>
        <v>#N/A</v>
      </c>
      <c r="F13" s="144" t="str">
        <f>IFERROR(IF(AND(ISBLANK('Annonce de leçons ponctuelles'!BJ37)=FALSE,ISBLANK('Annonce de leçons ponctuelles'!BM37)=FALSE,E13=Listenwerte!$K$2),'Annonce de leçons ponctuelles'!BA37,""),"")</f>
        <v/>
      </c>
      <c r="G13" s="144" t="str">
        <f t="shared" si="1"/>
        <v/>
      </c>
      <c r="H13" s="145"/>
      <c r="I13" s="144" t="e">
        <f>VLOOKUP(D13,Listenwerte!AB:AD,3,FALSE)</f>
        <v>#N/A</v>
      </c>
      <c r="J13" s="146" t="str">
        <f>IFERROR(IF(AND(ISBLANK('Annonce de leçons ponctuelles'!BJ37)=FALSE,ISBLANK('Annonce de leçons ponctuelles'!BM37)=FALSE,I13=Listenwerte!$K$2),'Annonce de leçons ponctuelles'!AF37,""),"")</f>
        <v/>
      </c>
      <c r="K13" s="146" t="str">
        <f t="shared" si="2"/>
        <v/>
      </c>
      <c r="L13" s="147"/>
      <c r="M13" s="148" t="str">
        <f>IF(AND(ISBLANK('Annonce de leçons ponctuelles'!BJ37)=FALSE,ISBLANK('Annonce de leçons ponctuelles'!BM37)=FALSE),TEXT('Annonce de leçons ponctuelles'!F37,"TT.MM.JJJJ"),"")</f>
        <v/>
      </c>
      <c r="N13" s="78" t="str">
        <f t="shared" si="3"/>
        <v/>
      </c>
      <c r="O13" s="78" t="str">
        <f>IFERROR(IF(VLOOKUP(B13,Listenwerte!E:H,4,FALSE)=Listenwerte!$H$2,LEFT('Annonce de leçons ponctuelles'!AI37,1)&amp;"."&amp;" "&amp;LEFT('Annonce de leçons ponctuelles'!AM37,17),N13),"")</f>
        <v/>
      </c>
      <c r="P13" s="149" t="str">
        <f>IF(AND(ISBLANK('Annonce de leçons ponctuelles'!BJ37)=FALSE,ISBLANK('Annonce de leçons ponctuelles'!BM37)=FALSE),O13,"")</f>
        <v/>
      </c>
    </row>
    <row r="14" spans="1:16" ht="18.75" customHeight="1" x14ac:dyDescent="0.2">
      <c r="A14" s="143">
        <v>38</v>
      </c>
      <c r="B14" s="52" t="str">
        <f>IF('Annonce de leçons ponctuelles'!A38="","",'Annonce de leçons ponctuelles'!A38)</f>
        <v/>
      </c>
      <c r="C14" s="136" t="str">
        <f>IF(AND(ISBLANK('Annonce de leçons ponctuelles'!BJ38)=FALSE,ISBLANK('Annonce de leçons ponctuelles'!BM38)=FALSE),'Annonce de leçons ponctuelles'!BJ38,"")</f>
        <v/>
      </c>
      <c r="D14" s="136" t="str">
        <f>IF(AND(ISBLANK('Annonce de leçons ponctuelles'!BJ38)=FALSE,ISBLANK('Annonce de leçons ponctuelles'!BM38)=FALSE),VLOOKUP('Annonce de leçons ponctuelles'!BM38,Listenwerte!AA:AB,2,FALSE),"")</f>
        <v/>
      </c>
      <c r="E14" s="159" t="e">
        <f>VLOOKUP(D14,Listenwerte!AB:AD,2,FALSE)</f>
        <v>#N/A</v>
      </c>
      <c r="F14" s="144" t="str">
        <f>IFERROR(IF(AND(ISBLANK('Annonce de leçons ponctuelles'!BJ38)=FALSE,ISBLANK('Annonce de leçons ponctuelles'!BM38)=FALSE,E14=Listenwerte!$K$2),'Annonce de leçons ponctuelles'!BA38,""),"")</f>
        <v/>
      </c>
      <c r="G14" s="144" t="str">
        <f t="shared" si="1"/>
        <v/>
      </c>
      <c r="H14" s="145"/>
      <c r="I14" s="144" t="e">
        <f>VLOOKUP(D14,Listenwerte!AB:AD,3,FALSE)</f>
        <v>#N/A</v>
      </c>
      <c r="J14" s="146" t="str">
        <f>IFERROR(IF(AND(ISBLANK('Annonce de leçons ponctuelles'!BJ38)=FALSE,ISBLANK('Annonce de leçons ponctuelles'!BM38)=FALSE,I14=Listenwerte!$K$2),'Annonce de leçons ponctuelles'!AF38,""),"")</f>
        <v/>
      </c>
      <c r="K14" s="146" t="str">
        <f t="shared" si="2"/>
        <v/>
      </c>
      <c r="L14" s="147"/>
      <c r="M14" s="148" t="str">
        <f>IF(AND(ISBLANK('Annonce de leçons ponctuelles'!BJ38)=FALSE,ISBLANK('Annonce de leçons ponctuelles'!BM38)=FALSE),TEXT('Annonce de leçons ponctuelles'!F38,"TT.MM.JJJJ"),"")</f>
        <v/>
      </c>
      <c r="N14" s="78" t="str">
        <f t="shared" si="3"/>
        <v/>
      </c>
      <c r="O14" s="78" t="str">
        <f>IFERROR(IF(VLOOKUP(B14,Listenwerte!E:H,4,FALSE)=Listenwerte!$H$2,LEFT('Annonce de leçons ponctuelles'!AI38,1)&amp;"."&amp;" "&amp;LEFT('Annonce de leçons ponctuelles'!AM38,17),N14),"")</f>
        <v/>
      </c>
      <c r="P14" s="149" t="str">
        <f>IF(AND(ISBLANK('Annonce de leçons ponctuelles'!BJ38)=FALSE,ISBLANK('Annonce de leçons ponctuelles'!BM38)=FALSE),O14,"")</f>
        <v/>
      </c>
    </row>
    <row r="15" spans="1:16" ht="18.75" customHeight="1" x14ac:dyDescent="0.2">
      <c r="A15" s="143">
        <v>39</v>
      </c>
      <c r="B15" s="52" t="str">
        <f>IF('Annonce de leçons ponctuelles'!A39="","",'Annonce de leçons ponctuelles'!A39)</f>
        <v/>
      </c>
      <c r="C15" s="136" t="str">
        <f>IF(AND(ISBLANK('Annonce de leçons ponctuelles'!BJ39)=FALSE,ISBLANK('Annonce de leçons ponctuelles'!BM39)=FALSE),'Annonce de leçons ponctuelles'!BJ39,"")</f>
        <v/>
      </c>
      <c r="D15" s="136" t="str">
        <f>IF(AND(ISBLANK('Annonce de leçons ponctuelles'!BJ39)=FALSE,ISBLANK('Annonce de leçons ponctuelles'!BM39)=FALSE),VLOOKUP('Annonce de leçons ponctuelles'!BM39,Listenwerte!AA:AB,2,FALSE),"")</f>
        <v/>
      </c>
      <c r="E15" s="159" t="e">
        <f>VLOOKUP(D15,Listenwerte!AB:AD,2,FALSE)</f>
        <v>#N/A</v>
      </c>
      <c r="F15" s="144" t="str">
        <f>IFERROR(IF(AND(ISBLANK('Annonce de leçons ponctuelles'!BJ39)=FALSE,ISBLANK('Annonce de leçons ponctuelles'!BM39)=FALSE,E15=Listenwerte!$K$2),'Annonce de leçons ponctuelles'!BA39,""),"")</f>
        <v/>
      </c>
      <c r="G15" s="144" t="str">
        <f t="shared" si="1"/>
        <v/>
      </c>
      <c r="H15" s="145"/>
      <c r="I15" s="144" t="e">
        <f>VLOOKUP(D15,Listenwerte!AB:AD,3,FALSE)</f>
        <v>#N/A</v>
      </c>
      <c r="J15" s="146" t="str">
        <f>IFERROR(IF(AND(ISBLANK('Annonce de leçons ponctuelles'!BJ39)=FALSE,ISBLANK('Annonce de leçons ponctuelles'!BM39)=FALSE,I15=Listenwerte!$K$2),'Annonce de leçons ponctuelles'!AF39,""),"")</f>
        <v/>
      </c>
      <c r="K15" s="146" t="str">
        <f t="shared" si="2"/>
        <v/>
      </c>
      <c r="L15" s="147"/>
      <c r="M15" s="148" t="str">
        <f>IF(AND(ISBLANK('Annonce de leçons ponctuelles'!BJ39)=FALSE,ISBLANK('Annonce de leçons ponctuelles'!BM39)=FALSE),TEXT('Annonce de leçons ponctuelles'!F39,"TT.MM.JJJJ"),"")</f>
        <v/>
      </c>
      <c r="N15" s="78" t="str">
        <f t="shared" si="3"/>
        <v/>
      </c>
      <c r="O15" s="78" t="str">
        <f>IFERROR(IF(VLOOKUP(B15,Listenwerte!E:H,4,FALSE)=Listenwerte!$H$2,LEFT('Annonce de leçons ponctuelles'!AI39,1)&amp;"."&amp;" "&amp;LEFT('Annonce de leçons ponctuelles'!AM39,17),N15),"")</f>
        <v/>
      </c>
      <c r="P15" s="149" t="str">
        <f>IF(AND(ISBLANK('Annonce de leçons ponctuelles'!BJ39)=FALSE,ISBLANK('Annonce de leçons ponctuelles'!BM39)=FALSE),O15,"")</f>
        <v/>
      </c>
    </row>
    <row r="16" spans="1:16" ht="18.75" customHeight="1" x14ac:dyDescent="0.2">
      <c r="A16" s="143">
        <v>40</v>
      </c>
      <c r="B16" s="52" t="str">
        <f>IF('Annonce de leçons ponctuelles'!A40="","",'Annonce de leçons ponctuelles'!A40)</f>
        <v/>
      </c>
      <c r="C16" s="136" t="str">
        <f>IF(AND(ISBLANK('Annonce de leçons ponctuelles'!BJ40)=FALSE,ISBLANK('Annonce de leçons ponctuelles'!BM40)=FALSE),'Annonce de leçons ponctuelles'!BJ40,"")</f>
        <v/>
      </c>
      <c r="D16" s="136" t="str">
        <f>IF(AND(ISBLANK('Annonce de leçons ponctuelles'!BJ40)=FALSE,ISBLANK('Annonce de leçons ponctuelles'!BM40)=FALSE),VLOOKUP('Annonce de leçons ponctuelles'!BM40,Listenwerte!AA:AB,2,FALSE),"")</f>
        <v/>
      </c>
      <c r="E16" s="159" t="e">
        <f>VLOOKUP(D16,Listenwerte!AB:AD,2,FALSE)</f>
        <v>#N/A</v>
      </c>
      <c r="F16" s="144" t="str">
        <f>IFERROR(IF(AND(ISBLANK('Annonce de leçons ponctuelles'!BJ40)=FALSE,ISBLANK('Annonce de leçons ponctuelles'!BM40)=FALSE,E16=Listenwerte!$K$2),'Annonce de leçons ponctuelles'!BA40,""),"")</f>
        <v/>
      </c>
      <c r="G16" s="144" t="str">
        <f t="shared" si="1"/>
        <v/>
      </c>
      <c r="H16" s="145"/>
      <c r="I16" s="144" t="e">
        <f>VLOOKUP(D16,Listenwerte!AB:AD,3,FALSE)</f>
        <v>#N/A</v>
      </c>
      <c r="J16" s="146" t="str">
        <f>IFERROR(IF(AND(ISBLANK('Annonce de leçons ponctuelles'!BJ40)=FALSE,ISBLANK('Annonce de leçons ponctuelles'!BM40)=FALSE,I16=Listenwerte!$K$2),'Annonce de leçons ponctuelles'!AF40,""),"")</f>
        <v/>
      </c>
      <c r="K16" s="146" t="str">
        <f t="shared" si="2"/>
        <v/>
      </c>
      <c r="L16" s="147"/>
      <c r="M16" s="148" t="str">
        <f>IF(AND(ISBLANK('Annonce de leçons ponctuelles'!BJ40)=FALSE,ISBLANK('Annonce de leçons ponctuelles'!BM40)=FALSE),TEXT('Annonce de leçons ponctuelles'!F40,"TT.MM.JJJJ"),"")</f>
        <v/>
      </c>
      <c r="N16" s="78" t="str">
        <f t="shared" si="3"/>
        <v/>
      </c>
      <c r="O16" s="78" t="str">
        <f>IFERROR(IF(VLOOKUP(B16,Listenwerte!E:H,4,FALSE)=Listenwerte!$H$2,LEFT('Annonce de leçons ponctuelles'!AI40,1)&amp;"."&amp;" "&amp;LEFT('Annonce de leçons ponctuelles'!AM40,17),N16),"")</f>
        <v/>
      </c>
      <c r="P16" s="149" t="str">
        <f>IF(AND(ISBLANK('Annonce de leçons ponctuelles'!BJ40)=FALSE,ISBLANK('Annonce de leçons ponctuelles'!BM40)=FALSE),O16,"")</f>
        <v/>
      </c>
    </row>
    <row r="17" spans="1:16" x14ac:dyDescent="0.2">
      <c r="A17" s="143">
        <v>41</v>
      </c>
      <c r="B17" s="52" t="str">
        <f>IF('Annonce de leçons ponctuelles'!A41="","",'Annonce de leçons ponctuelles'!A41)</f>
        <v/>
      </c>
      <c r="C17" s="136" t="str">
        <f>IF(AND(ISBLANK('Annonce de leçons ponctuelles'!BJ41)=FALSE,ISBLANK('Annonce de leçons ponctuelles'!BM41)=FALSE),'Annonce de leçons ponctuelles'!BJ41,"")</f>
        <v/>
      </c>
      <c r="D17" s="136" t="str">
        <f>IF(AND(ISBLANK('Annonce de leçons ponctuelles'!BJ41)=FALSE,ISBLANK('Annonce de leçons ponctuelles'!BM41)=FALSE),VLOOKUP('Annonce de leçons ponctuelles'!BM41,Listenwerte!AA:AB,2,FALSE),"")</f>
        <v/>
      </c>
      <c r="E17" s="159" t="e">
        <f>VLOOKUP(D17,Listenwerte!AB:AD,2,FALSE)</f>
        <v>#N/A</v>
      </c>
      <c r="F17" s="144" t="str">
        <f>IFERROR(IF(AND(ISBLANK('Annonce de leçons ponctuelles'!BJ41)=FALSE,ISBLANK('Annonce de leçons ponctuelles'!BM41)=FALSE,E17=Listenwerte!$K$2),'Annonce de leçons ponctuelles'!BA41,""),"")</f>
        <v/>
      </c>
      <c r="G17" s="144" t="str">
        <f t="shared" si="1"/>
        <v/>
      </c>
      <c r="H17" s="145"/>
      <c r="I17" s="144" t="e">
        <f>VLOOKUP(D17,Listenwerte!AB:AD,3,FALSE)</f>
        <v>#N/A</v>
      </c>
      <c r="J17" s="146" t="str">
        <f>IFERROR(IF(AND(ISBLANK('Annonce de leçons ponctuelles'!BJ41)=FALSE,ISBLANK('Annonce de leçons ponctuelles'!BM41)=FALSE,I17=Listenwerte!$K$2),'Annonce de leçons ponctuelles'!AF41,""),"")</f>
        <v/>
      </c>
      <c r="K17" s="146" t="str">
        <f t="shared" si="2"/>
        <v/>
      </c>
      <c r="L17" s="147"/>
      <c r="M17" s="148" t="str">
        <f>IF(AND(ISBLANK('Annonce de leçons ponctuelles'!BJ41)=FALSE,ISBLANK('Annonce de leçons ponctuelles'!BM41)=FALSE),TEXT('Annonce de leçons ponctuelles'!F41,"TT.MM.JJJJ"),"")</f>
        <v/>
      </c>
      <c r="N17" s="78" t="str">
        <f t="shared" si="3"/>
        <v/>
      </c>
      <c r="O17" s="78" t="str">
        <f>IFERROR(IF(VLOOKUP(B17,Listenwerte!E:H,4,FALSE)=Listenwerte!$H$2,LEFT('Annonce de leçons ponctuelles'!AI41,1)&amp;"."&amp;" "&amp;LEFT('Annonce de leçons ponctuelles'!AM41,17),N17),"")</f>
        <v/>
      </c>
      <c r="P17" s="149" t="str">
        <f>IF(AND(ISBLANK('Annonce de leçons ponctuelles'!BJ41)=FALSE,ISBLANK('Annonce de leçons ponctuelles'!BM41)=FALSE),O17,"")</f>
        <v/>
      </c>
    </row>
    <row r="18" spans="1:16" x14ac:dyDescent="0.2">
      <c r="A18" s="143">
        <v>42</v>
      </c>
      <c r="B18" s="52" t="str">
        <f>IF('Annonce de leçons ponctuelles'!A42="","",'Annonce de leçons ponctuelles'!A42)</f>
        <v/>
      </c>
      <c r="C18" s="136" t="str">
        <f>IF(AND(ISBLANK('Annonce de leçons ponctuelles'!BJ42)=FALSE,ISBLANK('Annonce de leçons ponctuelles'!BM42)=FALSE),'Annonce de leçons ponctuelles'!BJ42,"")</f>
        <v/>
      </c>
      <c r="D18" s="136" t="str">
        <f>IF(AND(ISBLANK('Annonce de leçons ponctuelles'!BJ42)=FALSE,ISBLANK('Annonce de leçons ponctuelles'!BM42)=FALSE),VLOOKUP('Annonce de leçons ponctuelles'!BM42,Listenwerte!AA:AB,2,FALSE),"")</f>
        <v/>
      </c>
      <c r="E18" s="159" t="e">
        <f>VLOOKUP(D18,Listenwerte!AB:AD,2,FALSE)</f>
        <v>#N/A</v>
      </c>
      <c r="F18" s="144" t="str">
        <f>IFERROR(IF(AND(ISBLANK('Annonce de leçons ponctuelles'!BJ42)=FALSE,ISBLANK('Annonce de leçons ponctuelles'!BM42)=FALSE,E18=Listenwerte!$K$2),'Annonce de leçons ponctuelles'!BA42,""),"")</f>
        <v/>
      </c>
      <c r="G18" s="144" t="str">
        <f t="shared" si="1"/>
        <v/>
      </c>
      <c r="H18" s="145"/>
      <c r="I18" s="144" t="e">
        <f>VLOOKUP(D18,Listenwerte!AB:AD,3,FALSE)</f>
        <v>#N/A</v>
      </c>
      <c r="J18" s="146" t="str">
        <f>IFERROR(IF(AND(ISBLANK('Annonce de leçons ponctuelles'!BJ42)=FALSE,ISBLANK('Annonce de leçons ponctuelles'!BM42)=FALSE,I18=Listenwerte!$K$2),'Annonce de leçons ponctuelles'!AF42,""),"")</f>
        <v/>
      </c>
      <c r="K18" s="146" t="str">
        <f t="shared" si="2"/>
        <v/>
      </c>
      <c r="L18" s="147"/>
      <c r="M18" s="148" t="str">
        <f>IF(AND(ISBLANK('Annonce de leçons ponctuelles'!BJ42)=FALSE,ISBLANK('Annonce de leçons ponctuelles'!BM42)=FALSE),TEXT('Annonce de leçons ponctuelles'!F42,"TT.MM.JJJJ"),"")</f>
        <v/>
      </c>
      <c r="N18" s="78" t="str">
        <f t="shared" si="3"/>
        <v/>
      </c>
      <c r="O18" s="78" t="str">
        <f>IFERROR(IF(VLOOKUP(B18,Listenwerte!E:H,4,FALSE)=Listenwerte!$H$2,LEFT('Annonce de leçons ponctuelles'!AI42,1)&amp;"."&amp;" "&amp;LEFT('Annonce de leçons ponctuelles'!AM42,17),N18),"")</f>
        <v/>
      </c>
      <c r="P18" s="149" t="str">
        <f>IF(AND(ISBLANK('Annonce de leçons ponctuelles'!BJ42)=FALSE,ISBLANK('Annonce de leçons ponctuelles'!BM42)=FALSE),O18,"")</f>
        <v/>
      </c>
    </row>
    <row r="19" spans="1:16" x14ac:dyDescent="0.2">
      <c r="A19" s="143">
        <v>43</v>
      </c>
      <c r="B19" s="52" t="str">
        <f>IF('Annonce de leçons ponctuelles'!A43="","",'Annonce de leçons ponctuelles'!A43)</f>
        <v/>
      </c>
      <c r="C19" s="136" t="str">
        <f>IF(AND(ISBLANK('Annonce de leçons ponctuelles'!BJ43)=FALSE,ISBLANK('Annonce de leçons ponctuelles'!BM43)=FALSE),'Annonce de leçons ponctuelles'!BJ43,"")</f>
        <v/>
      </c>
      <c r="D19" s="136" t="str">
        <f>IF(AND(ISBLANK('Annonce de leçons ponctuelles'!BJ43)=FALSE,ISBLANK('Annonce de leçons ponctuelles'!BM43)=FALSE),VLOOKUP('Annonce de leçons ponctuelles'!BM43,Listenwerte!AA:AB,2,FALSE),"")</f>
        <v/>
      </c>
      <c r="E19" s="159" t="e">
        <f>VLOOKUP(D19,Listenwerte!AB:AD,2,FALSE)</f>
        <v>#N/A</v>
      </c>
      <c r="F19" s="144" t="str">
        <f>IFERROR(IF(AND(ISBLANK('Annonce de leçons ponctuelles'!BJ43)=FALSE,ISBLANK('Annonce de leçons ponctuelles'!BM43)=FALSE,E19=Listenwerte!$K$2),'Annonce de leçons ponctuelles'!BA43,""),"")</f>
        <v/>
      </c>
      <c r="G19" s="144" t="str">
        <f t="shared" si="1"/>
        <v/>
      </c>
      <c r="H19" s="145"/>
      <c r="I19" s="144" t="e">
        <f>VLOOKUP(D19,Listenwerte!AB:AD,3,FALSE)</f>
        <v>#N/A</v>
      </c>
      <c r="J19" s="146" t="str">
        <f>IFERROR(IF(AND(ISBLANK('Annonce de leçons ponctuelles'!BJ43)=FALSE,ISBLANK('Annonce de leçons ponctuelles'!BM43)=FALSE,I19=Listenwerte!$K$2),'Annonce de leçons ponctuelles'!AF43,""),"")</f>
        <v/>
      </c>
      <c r="K19" s="146" t="str">
        <f t="shared" si="2"/>
        <v/>
      </c>
      <c r="L19" s="147"/>
      <c r="M19" s="148" t="str">
        <f>IF(AND(ISBLANK('Annonce de leçons ponctuelles'!BJ43)=FALSE,ISBLANK('Annonce de leçons ponctuelles'!BM43)=FALSE),TEXT('Annonce de leçons ponctuelles'!F43,"TT.MM.JJJJ"),"")</f>
        <v/>
      </c>
      <c r="N19" s="78" t="str">
        <f t="shared" si="3"/>
        <v/>
      </c>
      <c r="O19" s="78" t="str">
        <f>IFERROR(IF(VLOOKUP(B19,Listenwerte!E:H,4,FALSE)=Listenwerte!$H$2,LEFT('Annonce de leçons ponctuelles'!AI43,1)&amp;"."&amp;" "&amp;LEFT('Annonce de leçons ponctuelles'!AM43,17),N19),"")</f>
        <v/>
      </c>
      <c r="P19" s="149" t="str">
        <f>IF(AND(ISBLANK('Annonce de leçons ponctuelles'!BJ43)=FALSE,ISBLANK('Annonce de leçons ponctuelles'!BM43)=FALSE),O19,"")</f>
        <v/>
      </c>
    </row>
    <row r="20" spans="1:16" x14ac:dyDescent="0.2">
      <c r="A20" s="143">
        <v>44</v>
      </c>
      <c r="B20" s="52" t="str">
        <f>IF('Annonce de leçons ponctuelles'!A44="","",'Annonce de leçons ponctuelles'!A44)</f>
        <v/>
      </c>
      <c r="C20" s="136" t="str">
        <f>IF(AND(ISBLANK('Annonce de leçons ponctuelles'!BJ44)=FALSE,ISBLANK('Annonce de leçons ponctuelles'!BM44)=FALSE),'Annonce de leçons ponctuelles'!BJ44,"")</f>
        <v/>
      </c>
      <c r="D20" s="136" t="str">
        <f>IF(AND(ISBLANK('Annonce de leçons ponctuelles'!BJ44)=FALSE,ISBLANK('Annonce de leçons ponctuelles'!BM44)=FALSE),VLOOKUP('Annonce de leçons ponctuelles'!BM44,Listenwerte!AA:AB,2,FALSE),"")</f>
        <v/>
      </c>
      <c r="E20" s="159" t="e">
        <f>VLOOKUP(D20,Listenwerte!AB:AD,2,FALSE)</f>
        <v>#N/A</v>
      </c>
      <c r="F20" s="144" t="str">
        <f>IFERROR(IF(AND(ISBLANK('Annonce de leçons ponctuelles'!BJ44)=FALSE,ISBLANK('Annonce de leçons ponctuelles'!BM44)=FALSE,E20=Listenwerte!$K$2),'Annonce de leçons ponctuelles'!BA44,""),"")</f>
        <v/>
      </c>
      <c r="G20" s="144" t="str">
        <f t="shared" si="1"/>
        <v/>
      </c>
      <c r="H20" s="145"/>
      <c r="I20" s="144" t="e">
        <f>VLOOKUP(D20,Listenwerte!AB:AD,3,FALSE)</f>
        <v>#N/A</v>
      </c>
      <c r="J20" s="146" t="str">
        <f>IFERROR(IF(AND(ISBLANK('Annonce de leçons ponctuelles'!BJ44)=FALSE,ISBLANK('Annonce de leçons ponctuelles'!BM44)=FALSE,I20=Listenwerte!$K$2),'Annonce de leçons ponctuelles'!AF44,""),"")</f>
        <v/>
      </c>
      <c r="K20" s="146" t="str">
        <f t="shared" si="2"/>
        <v/>
      </c>
      <c r="L20" s="147"/>
      <c r="M20" s="148" t="str">
        <f>IF(AND(ISBLANK('Annonce de leçons ponctuelles'!BJ44)=FALSE,ISBLANK('Annonce de leçons ponctuelles'!BM44)=FALSE),TEXT('Annonce de leçons ponctuelles'!F44,"TT.MM.JJJJ"),"")</f>
        <v/>
      </c>
      <c r="N20" s="78" t="str">
        <f t="shared" si="3"/>
        <v/>
      </c>
      <c r="O20" s="78" t="str">
        <f>IFERROR(IF(VLOOKUP(B20,Listenwerte!E:H,4,FALSE)=Listenwerte!$H$2,LEFT('Annonce de leçons ponctuelles'!AI44,1)&amp;"."&amp;" "&amp;LEFT('Annonce de leçons ponctuelles'!AM44,17),N20),"")</f>
        <v/>
      </c>
      <c r="P20" s="149" t="str">
        <f>IF(AND(ISBLANK('Annonce de leçons ponctuelles'!BJ44)=FALSE,ISBLANK('Annonce de leçons ponctuelles'!BM44)=FALSE),O20,"")</f>
        <v/>
      </c>
    </row>
    <row r="21" spans="1:16" x14ac:dyDescent="0.2">
      <c r="A21" s="150">
        <v>45</v>
      </c>
      <c r="B21" s="151" t="str">
        <f>IF('Annonce de leçons ponctuelles'!A45="","",'Annonce de leçons ponctuelles'!A45)</f>
        <v/>
      </c>
      <c r="C21" s="137" t="str">
        <f>IF(AND(ISBLANK('Annonce de leçons ponctuelles'!BJ45)=FALSE,ISBLANK('Annonce de leçons ponctuelles'!BM45)=FALSE),'Annonce de leçons ponctuelles'!BJ45,"")</f>
        <v/>
      </c>
      <c r="D21" s="137" t="str">
        <f>IF(AND(ISBLANK('Annonce de leçons ponctuelles'!BJ45)=FALSE,ISBLANK('Annonce de leçons ponctuelles'!BM45)=FALSE),VLOOKUP('Annonce de leçons ponctuelles'!BM45,Listenwerte!AA:AB,2,FALSE),"")</f>
        <v/>
      </c>
      <c r="E21" s="160" t="e">
        <f>VLOOKUP(D21,Listenwerte!AB:AD,2,FALSE)</f>
        <v>#N/A</v>
      </c>
      <c r="F21" s="152" t="str">
        <f>IFERROR(IF(AND(ISBLANK('Annonce de leçons ponctuelles'!BJ45)=FALSE,ISBLANK('Annonce de leçons ponctuelles'!BM45)=FALSE,E21=Listenwerte!$K$2),'Annonce de leçons ponctuelles'!BA45,""),"")</f>
        <v/>
      </c>
      <c r="G21" s="152" t="str">
        <f t="shared" si="1"/>
        <v/>
      </c>
      <c r="H21" s="153"/>
      <c r="I21" s="152" t="e">
        <f>VLOOKUP(D21,Listenwerte!AB:AD,3,FALSE)</f>
        <v>#N/A</v>
      </c>
      <c r="J21" s="154" t="str">
        <f>IFERROR(IF(AND(ISBLANK('Annonce de leçons ponctuelles'!BJ45)=FALSE,ISBLANK('Annonce de leçons ponctuelles'!BM45)=FALSE,I21=Listenwerte!$K$2),'Annonce de leçons ponctuelles'!AF45,""),"")</f>
        <v/>
      </c>
      <c r="K21" s="154" t="str">
        <f t="shared" si="2"/>
        <v/>
      </c>
      <c r="L21" s="155"/>
      <c r="M21" s="156" t="str">
        <f>IF(AND(ISBLANK('Annonce de leçons ponctuelles'!BJ45)=FALSE,ISBLANK('Annonce de leçons ponctuelles'!BM45)=FALSE),TEXT('Annonce de leçons ponctuelles'!F45,"TT.MM.JJJJ"),"")</f>
        <v/>
      </c>
      <c r="N21" s="96" t="str">
        <f t="shared" si="3"/>
        <v/>
      </c>
      <c r="O21" s="96" t="str">
        <f>IFERROR(IF(VLOOKUP(B21,Listenwerte!E:H,4,FALSE)=Listenwerte!$H$2,LEFT('Annonce de leçons ponctuelles'!AI45,1)&amp;"."&amp;" "&amp;LEFT('Annonce de leçons ponctuelles'!AM45,17),N21),"")</f>
        <v/>
      </c>
      <c r="P21" s="157" t="str">
        <f>IF(AND(ISBLANK('Annonce de leçons ponctuelles'!BJ45)=FALSE,ISBLANK('Annonce de leçons ponctuelles'!BM45)=FALSE),O21,"")</f>
        <v/>
      </c>
    </row>
    <row r="22" spans="1:16" x14ac:dyDescent="0.2">
      <c r="E22" s="135"/>
      <c r="G22" s="75" t="str">
        <f t="shared" ref="G22" si="4">IF(F22=0,"",F22)</f>
        <v/>
      </c>
    </row>
  </sheetData>
  <sheetProtection algorithmName="SHA-512" hashValue="BlDS/YZzi1j6rgDhjPLfUQI6Ydb9xb0+YtjEEl/lc6G8LxsN/6fEbdD+oZfC6/yEhQlUO9rrkDe4hSo+ARa0pQ==" saltValue="0YwyINT+iRlGtFEhjd3nMQ==" spinCount="100000" sheet="1" objects="1" scenarios="1"/>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I50"/>
  <sheetViews>
    <sheetView zoomScaleNormal="100" workbookViewId="0">
      <selection activeCell="AB27" sqref="AB27"/>
    </sheetView>
  </sheetViews>
  <sheetFormatPr baseColWidth="10" defaultRowHeight="14.25" x14ac:dyDescent="0.2"/>
  <cols>
    <col min="1" max="1" width="41.875" bestFit="1" customWidth="1"/>
    <col min="2" max="4" width="13.75" customWidth="1"/>
    <col min="5" max="5" width="29.625" bestFit="1" customWidth="1"/>
    <col min="6" max="7" width="9.75" customWidth="1"/>
    <col min="8" max="8" width="14.875" bestFit="1" customWidth="1"/>
    <col min="9" max="9" width="35.625" bestFit="1" customWidth="1"/>
    <col min="10" max="10" width="108" bestFit="1" customWidth="1"/>
    <col min="11" max="11" width="117" customWidth="1"/>
    <col min="12" max="12" width="14" customWidth="1"/>
    <col min="13" max="13" width="48.75" bestFit="1" customWidth="1"/>
    <col min="15" max="15" width="52.625" bestFit="1" customWidth="1"/>
    <col min="16" max="16" width="17.875" customWidth="1"/>
    <col min="17" max="17" width="18.625" customWidth="1"/>
    <col min="18" max="18" width="29.125" customWidth="1"/>
    <col min="19" max="19" width="32" customWidth="1"/>
    <col min="20" max="20" width="12.375" style="2" bestFit="1" customWidth="1"/>
    <col min="21" max="21" width="23.25" style="2" customWidth="1"/>
    <col min="22" max="22" width="20.25" style="2" customWidth="1"/>
    <col min="23" max="23" width="10.5" customWidth="1"/>
    <col min="24" max="24" width="101.375" bestFit="1" customWidth="1"/>
    <col min="25" max="25" width="9.375" customWidth="1"/>
    <col min="26" max="26" width="23.875" style="2" customWidth="1"/>
    <col min="27" max="27" width="39" customWidth="1"/>
    <col min="28" max="30" width="18.25" customWidth="1"/>
    <col min="31" max="31" width="32.375" bestFit="1" customWidth="1"/>
    <col min="32" max="32" width="10" customWidth="1"/>
    <col min="33" max="33" width="26.75" bestFit="1" customWidth="1"/>
    <col min="34" max="34" width="76.125" bestFit="1" customWidth="1"/>
    <col min="35" max="35" width="41" customWidth="1"/>
  </cols>
  <sheetData>
    <row r="1" spans="1:35" ht="15" x14ac:dyDescent="0.25">
      <c r="A1" s="7" t="s">
        <v>6</v>
      </c>
      <c r="B1" s="7" t="s">
        <v>9</v>
      </c>
      <c r="C1" s="7" t="s">
        <v>18</v>
      </c>
      <c r="D1" s="7" t="s">
        <v>67</v>
      </c>
      <c r="E1" s="224" t="s">
        <v>5</v>
      </c>
      <c r="F1" s="53" t="s">
        <v>56</v>
      </c>
      <c r="G1" s="53" t="s">
        <v>4</v>
      </c>
      <c r="H1" s="53" t="s">
        <v>64</v>
      </c>
      <c r="I1" s="53" t="s">
        <v>59</v>
      </c>
      <c r="J1" s="7" t="s">
        <v>0</v>
      </c>
      <c r="K1" s="8" t="s">
        <v>88</v>
      </c>
      <c r="L1" s="8" t="s">
        <v>25</v>
      </c>
      <c r="M1" s="8" t="s">
        <v>26</v>
      </c>
      <c r="N1" s="8" t="s">
        <v>27</v>
      </c>
      <c r="O1" s="8" t="s">
        <v>28</v>
      </c>
      <c r="P1" s="8" t="s">
        <v>61</v>
      </c>
      <c r="Q1" s="8" t="s">
        <v>64</v>
      </c>
      <c r="R1" s="24" t="s">
        <v>5</v>
      </c>
      <c r="S1" s="24" t="s">
        <v>255</v>
      </c>
      <c r="T1" s="174" t="s">
        <v>84</v>
      </c>
      <c r="U1" s="174" t="s">
        <v>85</v>
      </c>
      <c r="V1" s="174" t="s">
        <v>86</v>
      </c>
      <c r="W1" s="231" t="s">
        <v>14</v>
      </c>
      <c r="X1" s="232" t="s">
        <v>15</v>
      </c>
      <c r="Y1" s="76" t="s">
        <v>14</v>
      </c>
      <c r="Z1" s="93" t="s">
        <v>19</v>
      </c>
      <c r="AA1" s="77" t="s">
        <v>17</v>
      </c>
      <c r="AB1" s="77" t="s">
        <v>55</v>
      </c>
      <c r="AC1" s="77" t="s">
        <v>81</v>
      </c>
      <c r="AD1" s="239" t="s">
        <v>82</v>
      </c>
      <c r="AE1" s="236" t="s">
        <v>7</v>
      </c>
      <c r="AF1" s="236" t="s">
        <v>66</v>
      </c>
      <c r="AG1" s="237" t="s">
        <v>5</v>
      </c>
      <c r="AH1" s="234" t="s">
        <v>89</v>
      </c>
      <c r="AI1" s="207" t="s">
        <v>237</v>
      </c>
    </row>
    <row r="2" spans="1:35" ht="19.5" customHeight="1" x14ac:dyDescent="0.2">
      <c r="A2" s="6" t="s">
        <v>228</v>
      </c>
      <c r="B2" s="6" t="s">
        <v>10</v>
      </c>
      <c r="C2" s="6" t="s">
        <v>20</v>
      </c>
      <c r="D2" s="6" t="s">
        <v>68</v>
      </c>
      <c r="E2" s="223" t="s">
        <v>108</v>
      </c>
      <c r="F2" s="54" t="s">
        <v>3</v>
      </c>
      <c r="G2" s="54" t="s">
        <v>2</v>
      </c>
      <c r="H2" s="54" t="s">
        <v>65</v>
      </c>
      <c r="I2" s="54"/>
      <c r="J2" s="6" t="s">
        <v>180</v>
      </c>
      <c r="K2" t="s">
        <v>3</v>
      </c>
      <c r="L2" s="26" t="s">
        <v>194</v>
      </c>
      <c r="M2" t="s">
        <v>196</v>
      </c>
      <c r="N2" t="s">
        <v>204</v>
      </c>
      <c r="O2" s="180" t="s">
        <v>206</v>
      </c>
      <c r="P2" t="s">
        <v>60</v>
      </c>
      <c r="Q2" t="s">
        <v>65</v>
      </c>
      <c r="R2" s="133" t="s">
        <v>108</v>
      </c>
      <c r="S2" s="211" t="s">
        <v>258</v>
      </c>
      <c r="T2" s="148">
        <f ca="1">TODAY()</f>
        <v>45063</v>
      </c>
      <c r="U2" s="148" t="s">
        <v>274</v>
      </c>
      <c r="V2" s="214" t="str">
        <f ca="1">IF(T2&gt;U2,K6,"")</f>
        <v/>
      </c>
      <c r="W2" s="226" t="s">
        <v>10</v>
      </c>
      <c r="X2" s="228" t="s">
        <v>239</v>
      </c>
      <c r="Y2" s="94" t="s">
        <v>10</v>
      </c>
      <c r="Z2" s="78" t="s">
        <v>20</v>
      </c>
      <c r="AA2" s="26" t="s">
        <v>50</v>
      </c>
      <c r="AB2" s="138">
        <v>2540</v>
      </c>
      <c r="AC2" s="133" t="s">
        <v>2</v>
      </c>
      <c r="AD2" s="134" t="s">
        <v>3</v>
      </c>
      <c r="AE2" s="78" t="s">
        <v>7</v>
      </c>
      <c r="AF2" s="78" t="s">
        <v>68</v>
      </c>
      <c r="AG2" s="79" t="s">
        <v>108</v>
      </c>
      <c r="AH2" s="235" t="s">
        <v>87</v>
      </c>
      <c r="AI2" t="str">
        <f>"EL-Meldung_"&amp;AI3&amp;"_"&amp;'Annonce de leçons ponctuelles'!O17&amp;" "&amp;'Annonce de leçons ponctuelles'!V17&amp;"_"&amp;'Annonce de leçons ponctuelles'!A11</f>
        <v>EL-Meldung__ _</v>
      </c>
    </row>
    <row r="3" spans="1:35" ht="19.5" customHeight="1" x14ac:dyDescent="0.2">
      <c r="A3" s="6" t="s">
        <v>229</v>
      </c>
      <c r="B3" s="6" t="s">
        <v>11</v>
      </c>
      <c r="C3" s="6" t="s">
        <v>21</v>
      </c>
      <c r="D3" s="6" t="s">
        <v>69</v>
      </c>
      <c r="E3" s="223" t="s">
        <v>109</v>
      </c>
      <c r="F3" s="54" t="s">
        <v>3</v>
      </c>
      <c r="G3" s="54" t="s">
        <v>2</v>
      </c>
      <c r="H3" s="54" t="s">
        <v>24</v>
      </c>
      <c r="I3" s="54" t="s">
        <v>50</v>
      </c>
      <c r="J3" s="121" t="s">
        <v>181</v>
      </c>
      <c r="K3" t="s">
        <v>2</v>
      </c>
      <c r="L3" s="26" t="s">
        <v>195</v>
      </c>
      <c r="M3" t="s">
        <v>197</v>
      </c>
      <c r="N3" t="s">
        <v>205</v>
      </c>
      <c r="O3" s="180" t="s">
        <v>207</v>
      </c>
      <c r="Q3" t="s">
        <v>24</v>
      </c>
      <c r="R3" s="133" t="s">
        <v>109</v>
      </c>
      <c r="S3" s="211" t="s">
        <v>259</v>
      </c>
      <c r="T3" s="78"/>
      <c r="U3" s="175"/>
      <c r="V3" s="78"/>
      <c r="W3" s="94" t="s">
        <v>10</v>
      </c>
      <c r="X3" s="79" t="s">
        <v>240</v>
      </c>
      <c r="Y3" s="94" t="s">
        <v>10</v>
      </c>
      <c r="Z3" s="78" t="s">
        <v>20</v>
      </c>
      <c r="AA3" s="26" t="s">
        <v>51</v>
      </c>
      <c r="AB3" s="138">
        <v>2541</v>
      </c>
      <c r="AC3" s="133" t="s">
        <v>2</v>
      </c>
      <c r="AD3" s="134" t="s">
        <v>3</v>
      </c>
      <c r="AE3" s="78" t="s">
        <v>7</v>
      </c>
      <c r="AF3" s="78" t="s">
        <v>68</v>
      </c>
      <c r="AG3" s="79" t="s">
        <v>109</v>
      </c>
      <c r="AH3" s="235" t="s">
        <v>62</v>
      </c>
      <c r="AI3" t="str">
        <f>IF('Annonce de leçons ponctuelles'!N52="","",TEXT('Annonce de leçons ponctuelles'!N52,"JJJJ-MM-TT"))</f>
        <v/>
      </c>
    </row>
    <row r="4" spans="1:35" ht="19.5" customHeight="1" x14ac:dyDescent="0.2">
      <c r="A4" s="6" t="s">
        <v>177</v>
      </c>
      <c r="B4" s="6" t="s">
        <v>12</v>
      </c>
      <c r="C4" s="6" t="s">
        <v>22</v>
      </c>
      <c r="D4" s="6" t="s">
        <v>70</v>
      </c>
      <c r="E4" s="223" t="s">
        <v>110</v>
      </c>
      <c r="F4" s="63" t="s">
        <v>3</v>
      </c>
      <c r="G4" s="63" t="s">
        <v>2</v>
      </c>
      <c r="H4" s="63" t="s">
        <v>24</v>
      </c>
      <c r="J4" s="6" t="s">
        <v>216</v>
      </c>
      <c r="K4" s="170" t="s">
        <v>192</v>
      </c>
      <c r="L4" s="26"/>
      <c r="M4" t="s">
        <v>198</v>
      </c>
      <c r="O4" s="180" t="s">
        <v>208</v>
      </c>
      <c r="P4" t="s">
        <v>190</v>
      </c>
      <c r="R4" s="133" t="s">
        <v>110</v>
      </c>
      <c r="S4" s="211" t="s">
        <v>260</v>
      </c>
      <c r="W4" s="94" t="s">
        <v>10</v>
      </c>
      <c r="X4" s="79" t="s">
        <v>241</v>
      </c>
      <c r="Y4" s="94" t="s">
        <v>10</v>
      </c>
      <c r="Z4" s="78" t="s">
        <v>20</v>
      </c>
      <c r="AA4" s="26" t="s">
        <v>52</v>
      </c>
      <c r="AB4" s="138">
        <v>2542</v>
      </c>
      <c r="AC4" s="133" t="s">
        <v>2</v>
      </c>
      <c r="AD4" s="134" t="s">
        <v>3</v>
      </c>
      <c r="AE4" s="78" t="s">
        <v>7</v>
      </c>
      <c r="AF4" s="78" t="s">
        <v>68</v>
      </c>
      <c r="AG4" s="79" t="s">
        <v>110</v>
      </c>
      <c r="AH4" s="235" t="s">
        <v>63</v>
      </c>
    </row>
    <row r="5" spans="1:35" ht="19.5" customHeight="1" x14ac:dyDescent="0.2">
      <c r="A5" s="238" t="s">
        <v>270</v>
      </c>
      <c r="B5" s="121" t="s">
        <v>271</v>
      </c>
      <c r="C5" s="121" t="s">
        <v>20</v>
      </c>
      <c r="D5" s="121" t="s">
        <v>272</v>
      </c>
      <c r="E5" s="223" t="s">
        <v>178</v>
      </c>
      <c r="F5" s="54" t="s">
        <v>2</v>
      </c>
      <c r="G5" s="54" t="s">
        <v>3</v>
      </c>
      <c r="H5" s="54" t="s">
        <v>24</v>
      </c>
      <c r="I5" s="54" t="s">
        <v>57</v>
      </c>
      <c r="J5" s="6" t="s">
        <v>217</v>
      </c>
      <c r="K5" s="170" t="s">
        <v>193</v>
      </c>
      <c r="M5" t="s">
        <v>199</v>
      </c>
      <c r="O5" s="180" t="s">
        <v>209</v>
      </c>
      <c r="P5" t="s">
        <v>191</v>
      </c>
      <c r="R5" s="133" t="s">
        <v>178</v>
      </c>
      <c r="S5" s="212" t="s">
        <v>261</v>
      </c>
      <c r="W5" s="94" t="s">
        <v>10</v>
      </c>
      <c r="X5" s="229" t="s">
        <v>242</v>
      </c>
      <c r="Y5" s="94" t="s">
        <v>10</v>
      </c>
      <c r="Z5" s="78" t="s">
        <v>20</v>
      </c>
      <c r="AA5" s="26" t="s">
        <v>99</v>
      </c>
      <c r="AB5" s="138">
        <v>2543</v>
      </c>
      <c r="AC5" s="133" t="s">
        <v>2</v>
      </c>
      <c r="AD5" s="134" t="s">
        <v>3</v>
      </c>
      <c r="AE5" s="78" t="s">
        <v>7</v>
      </c>
      <c r="AF5" s="78" t="s">
        <v>68</v>
      </c>
      <c r="AG5" s="79" t="s">
        <v>178</v>
      </c>
      <c r="AH5" s="235" t="s">
        <v>90</v>
      </c>
    </row>
    <row r="6" spans="1:35" ht="19.5" customHeight="1" x14ac:dyDescent="0.2">
      <c r="A6" s="225" t="s">
        <v>23</v>
      </c>
      <c r="B6" s="225" t="e">
        <f>VLOOKUP('Annonce de leçons ponctuelles'!P10,Listenwerte!B2:C5,2,FALSE)</f>
        <v>#N/A</v>
      </c>
      <c r="E6" s="27" t="s">
        <v>179</v>
      </c>
      <c r="F6" s="54" t="s">
        <v>3</v>
      </c>
      <c r="G6" s="54" t="s">
        <v>3</v>
      </c>
      <c r="H6" s="54" t="s">
        <v>24</v>
      </c>
      <c r="I6" s="54" t="s">
        <v>58</v>
      </c>
      <c r="J6" s="6" t="s">
        <v>182</v>
      </c>
      <c r="K6" s="213" t="s">
        <v>273</v>
      </c>
      <c r="M6" t="s">
        <v>200</v>
      </c>
      <c r="O6" s="180" t="s">
        <v>210</v>
      </c>
      <c r="P6" t="s">
        <v>74</v>
      </c>
      <c r="R6" s="133" t="s">
        <v>179</v>
      </c>
      <c r="W6" s="94" t="s">
        <v>10</v>
      </c>
      <c r="X6" s="229" t="s">
        <v>243</v>
      </c>
      <c r="Y6" s="94" t="s">
        <v>10</v>
      </c>
      <c r="Z6" s="78" t="s">
        <v>20</v>
      </c>
      <c r="AA6" s="26" t="s">
        <v>53</v>
      </c>
      <c r="AB6" s="138">
        <v>2544</v>
      </c>
      <c r="AC6" s="133" t="s">
        <v>2</v>
      </c>
      <c r="AD6" s="134" t="s">
        <v>3</v>
      </c>
      <c r="AE6" s="78" t="s">
        <v>8</v>
      </c>
      <c r="AF6" s="78" t="s">
        <v>69</v>
      </c>
      <c r="AG6" s="79" t="s">
        <v>108</v>
      </c>
      <c r="AH6" s="173" t="s">
        <v>91</v>
      </c>
    </row>
    <row r="7" spans="1:35" ht="19.5" customHeight="1" x14ac:dyDescent="0.2">
      <c r="J7" s="6" t="s">
        <v>183</v>
      </c>
      <c r="M7" t="s">
        <v>201</v>
      </c>
      <c r="O7" s="180" t="s">
        <v>211</v>
      </c>
      <c r="P7" t="s">
        <v>75</v>
      </c>
      <c r="W7" s="94" t="s">
        <v>10</v>
      </c>
      <c r="X7" s="229" t="s">
        <v>244</v>
      </c>
      <c r="Y7" s="94" t="s">
        <v>10</v>
      </c>
      <c r="Z7" s="78" t="s">
        <v>20</v>
      </c>
      <c r="AA7" s="26" t="s">
        <v>57</v>
      </c>
      <c r="AB7" s="136">
        <v>2515</v>
      </c>
      <c r="AC7" s="78" t="s">
        <v>3</v>
      </c>
      <c r="AD7" s="131" t="s">
        <v>2</v>
      </c>
      <c r="AE7" s="78" t="s">
        <v>8</v>
      </c>
      <c r="AF7" s="78" t="s">
        <v>69</v>
      </c>
      <c r="AG7" s="79" t="s">
        <v>110</v>
      </c>
      <c r="AH7" s="235" t="s">
        <v>92</v>
      </c>
    </row>
    <row r="8" spans="1:35" ht="19.5" customHeight="1" x14ac:dyDescent="0.2">
      <c r="J8" s="6" t="s">
        <v>184</v>
      </c>
      <c r="M8" t="s">
        <v>202</v>
      </c>
      <c r="O8" s="180" t="s">
        <v>212</v>
      </c>
      <c r="W8" s="94" t="s">
        <v>10</v>
      </c>
      <c r="X8" s="229" t="s">
        <v>245</v>
      </c>
      <c r="Y8" s="94" t="s">
        <v>10</v>
      </c>
      <c r="Z8" s="78" t="s">
        <v>20</v>
      </c>
      <c r="AA8" s="133" t="s">
        <v>230</v>
      </c>
      <c r="AB8" s="182">
        <v>3900</v>
      </c>
      <c r="AC8" s="133" t="s">
        <v>3</v>
      </c>
      <c r="AD8" s="134" t="s">
        <v>2</v>
      </c>
      <c r="AE8" s="78" t="s">
        <v>8</v>
      </c>
      <c r="AF8" s="78" t="s">
        <v>69</v>
      </c>
      <c r="AG8" s="79" t="s">
        <v>178</v>
      </c>
      <c r="AH8" s="235" t="s">
        <v>93</v>
      </c>
    </row>
    <row r="9" spans="1:35" ht="19.5" customHeight="1" x14ac:dyDescent="0.2">
      <c r="J9" s="121" t="s">
        <v>185</v>
      </c>
      <c r="M9" t="s">
        <v>203</v>
      </c>
      <c r="O9" s="180" t="s">
        <v>213</v>
      </c>
      <c r="W9" s="94" t="s">
        <v>10</v>
      </c>
      <c r="X9" s="229" t="s">
        <v>246</v>
      </c>
      <c r="Y9" s="94" t="s">
        <v>11</v>
      </c>
      <c r="Z9" s="78" t="s">
        <v>21</v>
      </c>
      <c r="AA9" s="26" t="s">
        <v>46</v>
      </c>
      <c r="AB9" s="138">
        <v>2549</v>
      </c>
      <c r="AC9" s="133" t="s">
        <v>2</v>
      </c>
      <c r="AD9" s="134" t="s">
        <v>3</v>
      </c>
      <c r="AE9" s="78" t="s">
        <v>16</v>
      </c>
      <c r="AF9" s="78" t="s">
        <v>70</v>
      </c>
      <c r="AG9" s="79" t="s">
        <v>108</v>
      </c>
      <c r="AH9" s="235" t="s">
        <v>94</v>
      </c>
    </row>
    <row r="10" spans="1:35" ht="19.5" customHeight="1" x14ac:dyDescent="0.2">
      <c r="J10" s="121" t="s">
        <v>186</v>
      </c>
      <c r="O10" s="180" t="s">
        <v>214</v>
      </c>
      <c r="W10" s="94" t="s">
        <v>10</v>
      </c>
      <c r="X10" s="229" t="s">
        <v>247</v>
      </c>
      <c r="Y10" s="94" t="s">
        <v>11</v>
      </c>
      <c r="Z10" s="78" t="s">
        <v>21</v>
      </c>
      <c r="AA10" s="26" t="s">
        <v>100</v>
      </c>
      <c r="AB10" s="138">
        <v>2550</v>
      </c>
      <c r="AC10" s="133" t="s">
        <v>2</v>
      </c>
      <c r="AD10" s="134" t="s">
        <v>3</v>
      </c>
      <c r="AE10" s="78" t="s">
        <v>16</v>
      </c>
      <c r="AF10" s="78" t="s">
        <v>70</v>
      </c>
      <c r="AG10" s="79" t="s">
        <v>110</v>
      </c>
      <c r="AH10" s="235" t="s">
        <v>95</v>
      </c>
    </row>
    <row r="11" spans="1:35" ht="19.5" customHeight="1" x14ac:dyDescent="0.2">
      <c r="J11" s="6" t="s">
        <v>187</v>
      </c>
      <c r="M11" s="33"/>
      <c r="O11" s="180" t="s">
        <v>215</v>
      </c>
      <c r="W11" s="94" t="s">
        <v>11</v>
      </c>
      <c r="X11" s="229" t="s">
        <v>275</v>
      </c>
      <c r="Y11" s="94" t="s">
        <v>11</v>
      </c>
      <c r="Z11" s="78" t="s">
        <v>21</v>
      </c>
      <c r="AA11" s="26" t="s">
        <v>48</v>
      </c>
      <c r="AB11" s="138">
        <v>2555</v>
      </c>
      <c r="AC11" s="133" t="s">
        <v>2</v>
      </c>
      <c r="AD11" s="134" t="s">
        <v>3</v>
      </c>
      <c r="AE11" s="78" t="s">
        <v>16</v>
      </c>
      <c r="AF11" s="78" t="s">
        <v>70</v>
      </c>
      <c r="AG11" s="79" t="s">
        <v>178</v>
      </c>
      <c r="AH11" s="235" t="s">
        <v>96</v>
      </c>
    </row>
    <row r="12" spans="1:35" ht="19.5" customHeight="1" x14ac:dyDescent="0.2">
      <c r="J12" s="6" t="s">
        <v>188</v>
      </c>
      <c r="M12" s="33"/>
      <c r="W12" s="94" t="s">
        <v>11</v>
      </c>
      <c r="X12" s="229" t="s">
        <v>276</v>
      </c>
      <c r="Y12" s="94" t="s">
        <v>11</v>
      </c>
      <c r="Z12" s="78" t="s">
        <v>21</v>
      </c>
      <c r="AA12" s="26" t="s">
        <v>49</v>
      </c>
      <c r="AB12" s="138">
        <v>2556</v>
      </c>
      <c r="AC12" s="133" t="s">
        <v>2</v>
      </c>
      <c r="AD12" s="134" t="s">
        <v>3</v>
      </c>
      <c r="AE12" s="214" t="s">
        <v>278</v>
      </c>
      <c r="AF12" s="214" t="s">
        <v>272</v>
      </c>
      <c r="AG12" s="134" t="s">
        <v>108</v>
      </c>
      <c r="AH12" s="235" t="s">
        <v>97</v>
      </c>
    </row>
    <row r="13" spans="1:35" ht="19.5" customHeight="1" x14ac:dyDescent="0.2">
      <c r="J13" s="165" t="s">
        <v>221</v>
      </c>
      <c r="M13" s="33"/>
      <c r="W13" s="94" t="s">
        <v>11</v>
      </c>
      <c r="X13" s="229" t="s">
        <v>248</v>
      </c>
      <c r="Y13" s="94" t="s">
        <v>11</v>
      </c>
      <c r="Z13" s="78" t="s">
        <v>21</v>
      </c>
      <c r="AA13" s="26" t="s">
        <v>57</v>
      </c>
      <c r="AB13" s="136">
        <v>2515</v>
      </c>
      <c r="AC13" s="133" t="s">
        <v>2</v>
      </c>
      <c r="AD13" s="134" t="s">
        <v>3</v>
      </c>
      <c r="AE13" s="233" t="s">
        <v>278</v>
      </c>
      <c r="AF13" s="233" t="s">
        <v>272</v>
      </c>
      <c r="AG13" s="185" t="s">
        <v>110</v>
      </c>
    </row>
    <row r="14" spans="1:35" ht="19.5" customHeight="1" x14ac:dyDescent="0.2">
      <c r="E14" s="26"/>
      <c r="J14" s="165" t="s">
        <v>222</v>
      </c>
      <c r="W14" s="94" t="s">
        <v>11</v>
      </c>
      <c r="X14" s="229" t="s">
        <v>249</v>
      </c>
      <c r="Y14" s="94" t="s">
        <v>11</v>
      </c>
      <c r="Z14" s="78" t="s">
        <v>21</v>
      </c>
      <c r="AA14" s="133" t="s">
        <v>230</v>
      </c>
      <c r="AB14" s="182">
        <v>3900</v>
      </c>
      <c r="AC14" s="133" t="s">
        <v>3</v>
      </c>
      <c r="AD14" s="134" t="s">
        <v>2</v>
      </c>
    </row>
    <row r="15" spans="1:35" ht="19.5" customHeight="1" x14ac:dyDescent="0.2">
      <c r="J15" s="165" t="s">
        <v>223</v>
      </c>
      <c r="W15" s="94" t="s">
        <v>11</v>
      </c>
      <c r="X15" s="229" t="s">
        <v>250</v>
      </c>
      <c r="Y15" s="94" t="s">
        <v>12</v>
      </c>
      <c r="Z15" s="78" t="s">
        <v>22</v>
      </c>
      <c r="AA15" s="26" t="s">
        <v>38</v>
      </c>
      <c r="AB15" s="138">
        <v>2547</v>
      </c>
      <c r="AC15" s="133" t="s">
        <v>2</v>
      </c>
      <c r="AD15" s="134" t="s">
        <v>3</v>
      </c>
    </row>
    <row r="16" spans="1:35" ht="19.5" customHeight="1" x14ac:dyDescent="0.25">
      <c r="F16" s="5"/>
      <c r="G16" s="5"/>
      <c r="H16" s="5"/>
      <c r="I16" s="5"/>
      <c r="J16" s="165" t="s">
        <v>224</v>
      </c>
      <c r="W16" s="94" t="s">
        <v>12</v>
      </c>
      <c r="X16" s="230" t="s">
        <v>251</v>
      </c>
      <c r="Y16" s="94" t="s">
        <v>12</v>
      </c>
      <c r="Z16" s="78" t="s">
        <v>22</v>
      </c>
      <c r="AA16" s="26" t="s">
        <v>39</v>
      </c>
      <c r="AB16" s="138">
        <v>2548</v>
      </c>
      <c r="AC16" s="133" t="s">
        <v>2</v>
      </c>
      <c r="AD16" s="134" t="s">
        <v>3</v>
      </c>
    </row>
    <row r="17" spans="6:32" ht="19.5" customHeight="1" x14ac:dyDescent="0.2">
      <c r="J17" s="165" t="s">
        <v>225</v>
      </c>
      <c r="W17" s="94" t="s">
        <v>12</v>
      </c>
      <c r="X17" s="131" t="s">
        <v>252</v>
      </c>
      <c r="Y17" s="94" t="s">
        <v>12</v>
      </c>
      <c r="Z17" s="78" t="s">
        <v>22</v>
      </c>
      <c r="AA17" s="26" t="s">
        <v>40</v>
      </c>
      <c r="AB17" s="138">
        <v>2554</v>
      </c>
      <c r="AC17" s="133" t="s">
        <v>2</v>
      </c>
      <c r="AD17" s="134" t="s">
        <v>3</v>
      </c>
    </row>
    <row r="18" spans="6:32" ht="19.5" customHeight="1" x14ac:dyDescent="0.2">
      <c r="J18" s="165" t="s">
        <v>226</v>
      </c>
      <c r="W18" s="94" t="s">
        <v>12</v>
      </c>
      <c r="X18" s="79" t="s">
        <v>253</v>
      </c>
      <c r="Y18" s="94" t="s">
        <v>12</v>
      </c>
      <c r="Z18" s="78" t="s">
        <v>22</v>
      </c>
      <c r="AA18" s="26" t="s">
        <v>41</v>
      </c>
      <c r="AB18" s="138">
        <v>2553</v>
      </c>
      <c r="AC18" s="133" t="s">
        <v>2</v>
      </c>
      <c r="AD18" s="134" t="s">
        <v>3</v>
      </c>
    </row>
    <row r="19" spans="6:32" ht="19.5" customHeight="1" x14ac:dyDescent="0.2">
      <c r="J19" s="165" t="s">
        <v>227</v>
      </c>
      <c r="W19" s="94" t="s">
        <v>12</v>
      </c>
      <c r="X19" s="79" t="s">
        <v>254</v>
      </c>
      <c r="Y19" s="94" t="s">
        <v>12</v>
      </c>
      <c r="Z19" s="78" t="s">
        <v>22</v>
      </c>
      <c r="AA19" s="26" t="s">
        <v>42</v>
      </c>
      <c r="AB19" s="138">
        <v>2551</v>
      </c>
      <c r="AC19" s="133" t="s">
        <v>2</v>
      </c>
      <c r="AD19" s="134" t="s">
        <v>3</v>
      </c>
      <c r="AE19" s="2"/>
    </row>
    <row r="20" spans="6:32" ht="19.5" customHeight="1" x14ac:dyDescent="0.2">
      <c r="J20" s="164" t="s">
        <v>189</v>
      </c>
      <c r="W20" s="215" t="s">
        <v>271</v>
      </c>
      <c r="X20" s="169" t="s">
        <v>277</v>
      </c>
      <c r="Y20" s="94" t="s">
        <v>12</v>
      </c>
      <c r="Z20" s="78" t="s">
        <v>22</v>
      </c>
      <c r="AA20" s="26" t="s">
        <v>43</v>
      </c>
      <c r="AB20" s="138">
        <v>2552</v>
      </c>
      <c r="AC20" s="133" t="s">
        <v>2</v>
      </c>
      <c r="AD20" s="134" t="s">
        <v>3</v>
      </c>
    </row>
    <row r="21" spans="6:32" ht="19.5" customHeight="1" x14ac:dyDescent="0.2">
      <c r="Y21" s="94" t="s">
        <v>12</v>
      </c>
      <c r="Z21" s="78" t="s">
        <v>22</v>
      </c>
      <c r="AA21" s="26" t="s">
        <v>44</v>
      </c>
      <c r="AB21" s="138">
        <v>2545</v>
      </c>
      <c r="AC21" s="133" t="s">
        <v>2</v>
      </c>
      <c r="AD21" s="134" t="s">
        <v>3</v>
      </c>
    </row>
    <row r="22" spans="6:32" ht="19.5" customHeight="1" x14ac:dyDescent="0.2">
      <c r="Y22" s="94" t="s">
        <v>12</v>
      </c>
      <c r="Z22" s="78" t="s">
        <v>22</v>
      </c>
      <c r="AA22" s="26" t="s">
        <v>45</v>
      </c>
      <c r="AB22" s="138">
        <v>2546</v>
      </c>
      <c r="AC22" s="133" t="s">
        <v>2</v>
      </c>
      <c r="AD22" s="134" t="s">
        <v>3</v>
      </c>
    </row>
    <row r="23" spans="6:32" ht="20.25" customHeight="1" x14ac:dyDescent="0.2">
      <c r="Y23" s="94" t="s">
        <v>12</v>
      </c>
      <c r="Z23" s="78" t="s">
        <v>22</v>
      </c>
      <c r="AA23" s="26" t="s">
        <v>101</v>
      </c>
      <c r="AB23" s="138">
        <v>2557</v>
      </c>
      <c r="AC23" s="133" t="s">
        <v>2</v>
      </c>
      <c r="AD23" s="134" t="s">
        <v>3</v>
      </c>
      <c r="AE23" s="2"/>
      <c r="AF23" s="2"/>
    </row>
    <row r="24" spans="6:32" ht="20.25" customHeight="1" x14ac:dyDescent="0.2">
      <c r="Y24" s="94" t="s">
        <v>12</v>
      </c>
      <c r="Z24" s="78" t="s">
        <v>22</v>
      </c>
      <c r="AA24" s="26" t="s">
        <v>47</v>
      </c>
      <c r="AB24" s="138">
        <v>2558</v>
      </c>
      <c r="AC24" s="133" t="s">
        <v>2</v>
      </c>
      <c r="AD24" s="134" t="s">
        <v>3</v>
      </c>
    </row>
    <row r="25" spans="6:32" ht="20.25" customHeight="1" x14ac:dyDescent="0.2">
      <c r="J25" s="2"/>
      <c r="Y25" s="94" t="s">
        <v>12</v>
      </c>
      <c r="Z25" s="78" t="s">
        <v>22</v>
      </c>
      <c r="AA25" s="26" t="s">
        <v>54</v>
      </c>
      <c r="AB25" s="138">
        <v>2559</v>
      </c>
      <c r="AC25" s="133" t="s">
        <v>2</v>
      </c>
      <c r="AD25" s="134" t="s">
        <v>3</v>
      </c>
    </row>
    <row r="26" spans="6:32" ht="20.25" customHeight="1" x14ac:dyDescent="0.2">
      <c r="J26" s="2"/>
      <c r="Y26" s="94" t="s">
        <v>12</v>
      </c>
      <c r="Z26" s="78" t="s">
        <v>22</v>
      </c>
      <c r="AA26" s="26" t="s">
        <v>37</v>
      </c>
      <c r="AB26" s="138">
        <v>2560</v>
      </c>
      <c r="AC26" s="133" t="s">
        <v>2</v>
      </c>
      <c r="AD26" s="134" t="s">
        <v>3</v>
      </c>
    </row>
    <row r="27" spans="6:32" ht="20.25" customHeight="1" x14ac:dyDescent="0.25">
      <c r="F27" s="5"/>
      <c r="G27" s="5"/>
      <c r="H27" s="5"/>
      <c r="I27" s="5"/>
      <c r="J27" s="2"/>
      <c r="Y27" s="94" t="s">
        <v>12</v>
      </c>
      <c r="Z27" s="78" t="s">
        <v>22</v>
      </c>
      <c r="AA27" s="26" t="s">
        <v>46</v>
      </c>
      <c r="AB27" s="138">
        <v>2549</v>
      </c>
      <c r="AC27" s="133" t="s">
        <v>2</v>
      </c>
      <c r="AD27" s="134" t="s">
        <v>3</v>
      </c>
    </row>
    <row r="28" spans="6:32" ht="20.25" customHeight="1" x14ac:dyDescent="0.2">
      <c r="J28" s="2"/>
      <c r="Y28" s="94" t="s">
        <v>12</v>
      </c>
      <c r="Z28" s="78" t="s">
        <v>22</v>
      </c>
      <c r="AA28" s="26" t="s">
        <v>100</v>
      </c>
      <c r="AB28" s="138">
        <v>2550</v>
      </c>
      <c r="AC28" s="133" t="s">
        <v>2</v>
      </c>
      <c r="AD28" s="134" t="s">
        <v>3</v>
      </c>
    </row>
    <row r="29" spans="6:32" ht="20.25" customHeight="1" x14ac:dyDescent="0.2">
      <c r="Y29" s="94" t="s">
        <v>12</v>
      </c>
      <c r="Z29" s="78" t="s">
        <v>22</v>
      </c>
      <c r="AA29" s="26" t="s">
        <v>48</v>
      </c>
      <c r="AB29" s="138">
        <v>2555</v>
      </c>
      <c r="AC29" s="133" t="s">
        <v>2</v>
      </c>
      <c r="AD29" s="134" t="s">
        <v>3</v>
      </c>
    </row>
    <row r="30" spans="6:32" ht="20.25" customHeight="1" x14ac:dyDescent="0.2">
      <c r="J30" s="2"/>
      <c r="Y30" s="94" t="s">
        <v>12</v>
      </c>
      <c r="Z30" s="78" t="s">
        <v>22</v>
      </c>
      <c r="AA30" s="26" t="s">
        <v>49</v>
      </c>
      <c r="AB30" s="138">
        <v>2556</v>
      </c>
      <c r="AC30" s="133" t="s">
        <v>2</v>
      </c>
      <c r="AD30" s="134" t="s">
        <v>3</v>
      </c>
    </row>
    <row r="31" spans="6:32" ht="20.25" customHeight="1" thickBot="1" x14ac:dyDescent="0.25">
      <c r="J31" s="2"/>
      <c r="O31" s="57"/>
      <c r="Y31" s="94" t="s">
        <v>12</v>
      </c>
      <c r="Z31" s="78" t="s">
        <v>22</v>
      </c>
      <c r="AA31" s="26" t="s">
        <v>57</v>
      </c>
      <c r="AB31" s="136">
        <v>2515</v>
      </c>
      <c r="AC31" s="78" t="s">
        <v>3</v>
      </c>
      <c r="AD31" s="131" t="s">
        <v>2</v>
      </c>
    </row>
    <row r="32" spans="6:32" ht="20.25" customHeight="1" thickBot="1" x14ac:dyDescent="0.25">
      <c r="J32" s="2"/>
      <c r="O32" s="57"/>
      <c r="Y32" s="95" t="s">
        <v>12</v>
      </c>
      <c r="Z32" s="96" t="s">
        <v>22</v>
      </c>
      <c r="AA32" s="183" t="s">
        <v>230</v>
      </c>
      <c r="AB32" s="184">
        <v>3900</v>
      </c>
      <c r="AC32" s="183" t="s">
        <v>3</v>
      </c>
      <c r="AD32" s="185" t="s">
        <v>2</v>
      </c>
    </row>
    <row r="33" spans="10:24" ht="20.25" customHeight="1" x14ac:dyDescent="0.2">
      <c r="J33" s="2"/>
    </row>
    <row r="34" spans="10:24" ht="20.25" customHeight="1" x14ac:dyDescent="0.2">
      <c r="J34" s="2"/>
    </row>
    <row r="35" spans="10:24" x14ac:dyDescent="0.2">
      <c r="J35" s="2"/>
    </row>
    <row r="36" spans="10:24" x14ac:dyDescent="0.2">
      <c r="J36" s="2"/>
    </row>
    <row r="37" spans="10:24" x14ac:dyDescent="0.2">
      <c r="J37" s="2"/>
    </row>
    <row r="38" spans="10:24" x14ac:dyDescent="0.2">
      <c r="J38" s="2"/>
      <c r="X38" s="2"/>
    </row>
    <row r="39" spans="10:24" x14ac:dyDescent="0.2">
      <c r="J39" s="2"/>
      <c r="X39" s="2"/>
    </row>
    <row r="40" spans="10:24" x14ac:dyDescent="0.2">
      <c r="J40" s="2"/>
      <c r="X40" s="2"/>
    </row>
    <row r="41" spans="10:24" x14ac:dyDescent="0.2">
      <c r="J41" s="2"/>
      <c r="X41" s="2"/>
    </row>
    <row r="42" spans="10:24" x14ac:dyDescent="0.2">
      <c r="J42" s="2"/>
      <c r="X42" s="2"/>
    </row>
    <row r="43" spans="10:24" x14ac:dyDescent="0.2">
      <c r="J43" s="2"/>
      <c r="X43" s="2"/>
    </row>
    <row r="44" spans="10:24" x14ac:dyDescent="0.2">
      <c r="J44" s="2"/>
      <c r="X44" s="2"/>
    </row>
    <row r="45" spans="10:24" x14ac:dyDescent="0.2">
      <c r="J45" s="2"/>
    </row>
    <row r="46" spans="10:24" x14ac:dyDescent="0.2">
      <c r="J46" s="2"/>
    </row>
    <row r="47" spans="10:24" x14ac:dyDescent="0.2">
      <c r="J47" s="2"/>
    </row>
    <row r="48" spans="10:24" x14ac:dyDescent="0.2">
      <c r="J48" s="2"/>
    </row>
    <row r="49" spans="10:10" x14ac:dyDescent="0.2">
      <c r="J49" s="2"/>
    </row>
    <row r="50" spans="10:10" x14ac:dyDescent="0.2">
      <c r="J50" s="2"/>
    </row>
  </sheetData>
  <sheetProtection algorithmName="SHA-512" hashValue="V8YtSJg8NPe/IZZ/UN9em1GsQU30AaUh5/cu9DS3JI8Ibl41T4FCTYzR+F6/GB89QGyVyaHi8Wo3B1Qr2rll5A==" saltValue="aVVfvGvXQeTlOsxlL2M3Fw==" spinCount="100000" sheet="1" objects="1" scenario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12</vt:i4>
      </vt:variant>
    </vt:vector>
  </HeadingPairs>
  <TitlesOfParts>
    <vt:vector size="18" baseType="lpstr">
      <vt:lpstr>Guide</vt:lpstr>
      <vt:lpstr>Annonce de leçons ponctuelles</vt:lpstr>
      <vt:lpstr>Données personnelles</vt:lpstr>
      <vt:lpstr>SAP-Import</vt:lpstr>
      <vt:lpstr>SAP-Import_EL</vt:lpstr>
      <vt:lpstr>Listenwerte</vt:lpstr>
      <vt:lpstr>ABG_1</vt:lpstr>
      <vt:lpstr>ABG_2</vt:lpstr>
      <vt:lpstr>ABG_3</vt:lpstr>
      <vt:lpstr>ABG_4</vt:lpstr>
      <vt:lpstr>Abwesenheiten</vt:lpstr>
      <vt:lpstr>LAID1</vt:lpstr>
      <vt:lpstr>LAID2</vt:lpstr>
      <vt:lpstr>LAID3</vt:lpstr>
      <vt:lpstr>STID1</vt:lpstr>
      <vt:lpstr>STID2</vt:lpstr>
      <vt:lpstr>STID3</vt:lpstr>
      <vt:lpstr>STID4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Décompte des leçons ponctuelles</dc:title>
  <dc:creator>Personalinformatik APD</dc:creator>
  <dc:description>V01-2020-02-06</dc:description>
  <cp:lastPrinted>2019-08-22T15:52:57Z</cp:lastPrinted>
  <dcterms:created xsi:type="dcterms:W3CDTF">2017-01-27T10:03:10Z</dcterms:created>
  <dcterms:modified xsi:type="dcterms:W3CDTF">2023-05-17T11:50:42Z</dcterms:modified>
</cp:coreProperties>
</file>